
<file path=[Content_Types].xml><?xml version="1.0" encoding="utf-8"?>
<Types xmlns="http://schemas.openxmlformats.org/package/2006/content-types">
  <Default Extension="bin" ContentType="application/vnd.openxmlformats-officedocument.oleObject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480" yWindow="15" windowWidth="7095" windowHeight="4740"/>
  </bookViews>
  <sheets>
    <sheet name="Occupancy" sheetId="3" r:id="rId1"/>
    <sheet name="Occupancy w Site Covariate" sheetId="4" r:id="rId2"/>
    <sheet name="Occupancy w Sample Covariate" sheetId="6" r:id="rId3"/>
    <sheet name="Presence results" sheetId="7" r:id="rId4"/>
    <sheet name="Sheet5" sheetId="8" r:id="rId5"/>
  </sheets>
  <definedNames>
    <definedName name="solver_adj" localSheetId="0" hidden="1">Occupancy!$B$4:$B$5</definedName>
    <definedName name="solver_adj" localSheetId="2" hidden="1">'Occupancy w Sample Covariate'!$B$4:$B$6</definedName>
    <definedName name="solver_adj" localSheetId="1" hidden="1">'Occupancy w Site Covariate'!$B$4:$B$6</definedName>
    <definedName name="solver_cvg" localSheetId="0" hidden="1">0.0001</definedName>
    <definedName name="solver_cvg" localSheetId="2" hidden="1">0.0001</definedName>
    <definedName name="solver_cvg" localSheetId="1" hidden="1">0.0001</definedName>
    <definedName name="solver_drv" localSheetId="0" hidden="1">1</definedName>
    <definedName name="solver_drv" localSheetId="2" hidden="1">1</definedName>
    <definedName name="solver_drv" localSheetId="1" hidden="1">1</definedName>
    <definedName name="solver_est" localSheetId="0" hidden="1">1</definedName>
    <definedName name="solver_est" localSheetId="2" hidden="1">1</definedName>
    <definedName name="solver_est" localSheetId="1" hidden="1">1</definedName>
    <definedName name="solver_itr" localSheetId="0" hidden="1">100</definedName>
    <definedName name="solver_itr" localSheetId="2" hidden="1">100</definedName>
    <definedName name="solver_itr" localSheetId="1" hidden="1">100</definedName>
    <definedName name="solver_lhs1" localSheetId="0" hidden="1">Occupancy!$B$5:$B$7</definedName>
    <definedName name="solver_lhs1" localSheetId="2" hidden="1">'Occupancy w Sample Covariate'!$L$12:$L$111</definedName>
    <definedName name="solver_lhs1" localSheetId="1" hidden="1">'Occupancy w Site Covariate'!$H$14:$H$113</definedName>
    <definedName name="solver_lhs2" localSheetId="0" hidden="1">Occupancy!$B$5:$B$7</definedName>
    <definedName name="solver_lhs2" localSheetId="2" hidden="1">'Occupancy w Sample Covariate'!$L$12:$L$111</definedName>
    <definedName name="solver_lhs2" localSheetId="1" hidden="1">'Occupancy w Site Covariate'!$H$14:$H$113</definedName>
    <definedName name="solver_lin" localSheetId="0" hidden="1">2</definedName>
    <definedName name="solver_lin" localSheetId="2" hidden="1">2</definedName>
    <definedName name="solver_lin" localSheetId="1" hidden="1">2</definedName>
    <definedName name="solver_neg" localSheetId="0" hidden="1">2</definedName>
    <definedName name="solver_neg" localSheetId="2" hidden="1">2</definedName>
    <definedName name="solver_neg" localSheetId="1" hidden="1">2</definedName>
    <definedName name="solver_num" localSheetId="0" hidden="1">0</definedName>
    <definedName name="solver_num" localSheetId="2" hidden="1">0</definedName>
    <definedName name="solver_num" localSheetId="1" hidden="1">0</definedName>
    <definedName name="solver_nwt" localSheetId="0" hidden="1">1</definedName>
    <definedName name="solver_nwt" localSheetId="2" hidden="1">1</definedName>
    <definedName name="solver_nwt" localSheetId="1" hidden="1">1</definedName>
    <definedName name="solver_opt" localSheetId="0" hidden="1">Occupancy!$B$8</definedName>
    <definedName name="solver_opt" localSheetId="2" hidden="1">'Occupancy w Sample Covariate'!$B$7</definedName>
    <definedName name="solver_opt" localSheetId="1" hidden="1">'Occupancy w Site Covariate'!$B$9</definedName>
    <definedName name="solver_pre" localSheetId="0" hidden="1">0.000001</definedName>
    <definedName name="solver_pre" localSheetId="2" hidden="1">0.000001</definedName>
    <definedName name="solver_pre" localSheetId="1" hidden="1">0.000001</definedName>
    <definedName name="solver_rel1" localSheetId="0" hidden="1">3</definedName>
    <definedName name="solver_rel1" localSheetId="2" hidden="1">1</definedName>
    <definedName name="solver_rel1" localSheetId="1" hidden="1">1</definedName>
    <definedName name="solver_rel2" localSheetId="0" hidden="1">3</definedName>
    <definedName name="solver_rel2" localSheetId="2" hidden="1">3</definedName>
    <definedName name="solver_rel2" localSheetId="1" hidden="1">3</definedName>
    <definedName name="solver_rhs1" localSheetId="0" hidden="1">0</definedName>
    <definedName name="solver_rhs1" localSheetId="2" hidden="1">1</definedName>
    <definedName name="solver_rhs1" localSheetId="1" hidden="1">1</definedName>
    <definedName name="solver_rhs2" localSheetId="0" hidden="1">0</definedName>
    <definedName name="solver_rhs2" localSheetId="2" hidden="1">0</definedName>
    <definedName name="solver_rhs2" localSheetId="1" hidden="1">0</definedName>
    <definedName name="solver_scl" localSheetId="0" hidden="1">2</definedName>
    <definedName name="solver_scl" localSheetId="2" hidden="1">2</definedName>
    <definedName name="solver_scl" localSheetId="1" hidden="1">2</definedName>
    <definedName name="solver_sho" localSheetId="0" hidden="1">2</definedName>
    <definedName name="solver_sho" localSheetId="2" hidden="1">2</definedName>
    <definedName name="solver_sho" localSheetId="1" hidden="1">2</definedName>
    <definedName name="solver_tim" localSheetId="0" hidden="1">100</definedName>
    <definedName name="solver_tim" localSheetId="2" hidden="1">100</definedName>
    <definedName name="solver_tim" localSheetId="1" hidden="1">100</definedName>
    <definedName name="solver_tol" localSheetId="0" hidden="1">0.05</definedName>
    <definedName name="solver_tol" localSheetId="2" hidden="1">0.05</definedName>
    <definedName name="solver_tol" localSheetId="1" hidden="1">0.05</definedName>
    <definedName name="solver_typ" localSheetId="0" hidden="1">1</definedName>
    <definedName name="solver_typ" localSheetId="2" hidden="1">1</definedName>
    <definedName name="solver_typ" localSheetId="1" hidden="1">1</definedName>
    <definedName name="solver_val" localSheetId="0" hidden="1">0</definedName>
    <definedName name="solver_val" localSheetId="2" hidden="1">0</definedName>
    <definedName name="solver_val" localSheetId="1" hidden="1">0</definedName>
  </definedNames>
  <calcPr calcId="125725"/>
</workbook>
</file>

<file path=xl/calcChain.xml><?xml version="1.0" encoding="utf-8"?>
<calcChain xmlns="http://schemas.openxmlformats.org/spreadsheetml/2006/main">
  <c r="P12" i="6"/>
  <c r="P13"/>
  <c r="P14"/>
  <c r="P15"/>
  <c r="P16"/>
  <c r="P17"/>
  <c r="P18"/>
  <c r="P11"/>
  <c r="M14" i="4"/>
  <c r="M15"/>
  <c r="M16"/>
  <c r="M17"/>
  <c r="M18"/>
  <c r="M19"/>
  <c r="M20"/>
  <c r="M21"/>
  <c r="M22"/>
  <c r="M23"/>
  <c r="M13"/>
  <c r="L13"/>
  <c r="L14"/>
  <c r="L15"/>
  <c r="L16"/>
  <c r="L17"/>
  <c r="L18"/>
  <c r="L19"/>
  <c r="L20"/>
  <c r="L21"/>
  <c r="L22"/>
  <c r="L23"/>
  <c r="G14"/>
  <c r="E23" i="3"/>
  <c r="E56"/>
  <c r="E60"/>
  <c r="E64"/>
  <c r="E68"/>
  <c r="E72"/>
  <c r="E76"/>
  <c r="E80"/>
  <c r="E84"/>
  <c r="E88"/>
  <c r="E92"/>
  <c r="E96"/>
  <c r="E100"/>
  <c r="E104"/>
  <c r="E108"/>
  <c r="E13"/>
  <c r="E17"/>
  <c r="E21"/>
  <c r="K13" i="6" l="1"/>
  <c r="L13" s="1"/>
  <c r="K15"/>
  <c r="L15" s="1"/>
  <c r="K17"/>
  <c r="L17" s="1"/>
  <c r="K19"/>
  <c r="L19" s="1"/>
  <c r="K21"/>
  <c r="L21" s="1"/>
  <c r="K23"/>
  <c r="L23" s="1"/>
  <c r="K25"/>
  <c r="L25" s="1"/>
  <c r="K27"/>
  <c r="L27" s="1"/>
  <c r="K29"/>
  <c r="L29" s="1"/>
  <c r="K31"/>
  <c r="L31" s="1"/>
  <c r="K33"/>
  <c r="L33" s="1"/>
  <c r="K35"/>
  <c r="L35" s="1"/>
  <c r="K37"/>
  <c r="L37" s="1"/>
  <c r="K39"/>
  <c r="L39" s="1"/>
  <c r="K41"/>
  <c r="L41" s="1"/>
  <c r="K43"/>
  <c r="L43" s="1"/>
  <c r="K45"/>
  <c r="L45" s="1"/>
  <c r="K47"/>
  <c r="L47" s="1"/>
  <c r="K49"/>
  <c r="L49" s="1"/>
  <c r="K51"/>
  <c r="L51" s="1"/>
  <c r="K53"/>
  <c r="L53" s="1"/>
  <c r="K55"/>
  <c r="L55" s="1"/>
  <c r="K57"/>
  <c r="L57" s="1"/>
  <c r="K59"/>
  <c r="L59" s="1"/>
  <c r="K61"/>
  <c r="L61" s="1"/>
  <c r="K63"/>
  <c r="L63" s="1"/>
  <c r="K65"/>
  <c r="L65" s="1"/>
  <c r="K67"/>
  <c r="L67" s="1"/>
  <c r="K69"/>
  <c r="L69" s="1"/>
  <c r="K71"/>
  <c r="L71" s="1"/>
  <c r="K73"/>
  <c r="L73" s="1"/>
  <c r="K75"/>
  <c r="L75" s="1"/>
  <c r="K77"/>
  <c r="L77" s="1"/>
  <c r="K79"/>
  <c r="L79" s="1"/>
  <c r="K81"/>
  <c r="L81" s="1"/>
  <c r="K83"/>
  <c r="L83" s="1"/>
  <c r="K85"/>
  <c r="L85" s="1"/>
  <c r="K87"/>
  <c r="L87" s="1"/>
  <c r="K89"/>
  <c r="L89" s="1"/>
  <c r="K91"/>
  <c r="L91" s="1"/>
  <c r="K93"/>
  <c r="L93" s="1"/>
  <c r="K95"/>
  <c r="L95" s="1"/>
  <c r="K97"/>
  <c r="L97" s="1"/>
  <c r="K99"/>
  <c r="L99" s="1"/>
  <c r="K101"/>
  <c r="L101" s="1"/>
  <c r="K103"/>
  <c r="L103" s="1"/>
  <c r="K105"/>
  <c r="L105" s="1"/>
  <c r="K107"/>
  <c r="L107" s="1"/>
  <c r="K109"/>
  <c r="L109" s="1"/>
  <c r="K111"/>
  <c r="L111" s="1"/>
  <c r="K14"/>
  <c r="L14" s="1"/>
  <c r="K16"/>
  <c r="L16" s="1"/>
  <c r="K18"/>
  <c r="L18" s="1"/>
  <c r="K20"/>
  <c r="L20" s="1"/>
  <c r="K22"/>
  <c r="L22" s="1"/>
  <c r="K24"/>
  <c r="L24" s="1"/>
  <c r="K26"/>
  <c r="L26" s="1"/>
  <c r="M26" s="1"/>
  <c r="K28"/>
  <c r="L28" s="1"/>
  <c r="K30"/>
  <c r="L30" s="1"/>
  <c r="M30" s="1"/>
  <c r="K32"/>
  <c r="L32" s="1"/>
  <c r="K34"/>
  <c r="L34" s="1"/>
  <c r="K36"/>
  <c r="L36" s="1"/>
  <c r="K38"/>
  <c r="L38" s="1"/>
  <c r="K40"/>
  <c r="L40" s="1"/>
  <c r="K42"/>
  <c r="L42" s="1"/>
  <c r="M42" s="1"/>
  <c r="K44"/>
  <c r="L44" s="1"/>
  <c r="K46"/>
  <c r="L46" s="1"/>
  <c r="K48"/>
  <c r="L48" s="1"/>
  <c r="K50"/>
  <c r="L50" s="1"/>
  <c r="K52"/>
  <c r="L52" s="1"/>
  <c r="K54"/>
  <c r="L54" s="1"/>
  <c r="M54" s="1"/>
  <c r="K56"/>
  <c r="L56" s="1"/>
  <c r="K58"/>
  <c r="L58" s="1"/>
  <c r="M58" s="1"/>
  <c r="K60"/>
  <c r="L60" s="1"/>
  <c r="K62"/>
  <c r="L62" s="1"/>
  <c r="M62" s="1"/>
  <c r="K64"/>
  <c r="L64" s="1"/>
  <c r="K66"/>
  <c r="L66" s="1"/>
  <c r="K68"/>
  <c r="L68" s="1"/>
  <c r="K70"/>
  <c r="L70" s="1"/>
  <c r="M70" s="1"/>
  <c r="K72"/>
  <c r="L72" s="1"/>
  <c r="K74"/>
  <c r="L74" s="1"/>
  <c r="K76"/>
  <c r="L76" s="1"/>
  <c r="K78"/>
  <c r="L78" s="1"/>
  <c r="K80"/>
  <c r="L80" s="1"/>
  <c r="K82"/>
  <c r="L82" s="1"/>
  <c r="K84"/>
  <c r="L84" s="1"/>
  <c r="K86"/>
  <c r="L86" s="1"/>
  <c r="K88"/>
  <c r="L88" s="1"/>
  <c r="K90"/>
  <c r="L90" s="1"/>
  <c r="M90" s="1"/>
  <c r="K92"/>
  <c r="L92" s="1"/>
  <c r="K94"/>
  <c r="L94" s="1"/>
  <c r="M94" s="1"/>
  <c r="K96"/>
  <c r="L96" s="1"/>
  <c r="K98"/>
  <c r="L98" s="1"/>
  <c r="M98" s="1"/>
  <c r="K100"/>
  <c r="L100" s="1"/>
  <c r="K102"/>
  <c r="L102" s="1"/>
  <c r="M102" s="1"/>
  <c r="K104"/>
  <c r="L104" s="1"/>
  <c r="K106"/>
  <c r="L106" s="1"/>
  <c r="M106" s="1"/>
  <c r="K108"/>
  <c r="L108" s="1"/>
  <c r="K110"/>
  <c r="L110" s="1"/>
  <c r="M17"/>
  <c r="M20"/>
  <c r="M21"/>
  <c r="M23"/>
  <c r="M27"/>
  <c r="M31"/>
  <c r="M33"/>
  <c r="M36"/>
  <c r="M37"/>
  <c r="M40"/>
  <c r="M44"/>
  <c r="M45"/>
  <c r="M47"/>
  <c r="M49"/>
  <c r="M52"/>
  <c r="M56"/>
  <c r="M59"/>
  <c r="M63"/>
  <c r="M65"/>
  <c r="M68"/>
  <c r="M71"/>
  <c r="M73"/>
  <c r="M75"/>
  <c r="M77"/>
  <c r="M79"/>
  <c r="M81"/>
  <c r="M83"/>
  <c r="M85"/>
  <c r="M87"/>
  <c r="M91"/>
  <c r="M96"/>
  <c r="M100"/>
  <c r="M104"/>
  <c r="M107"/>
  <c r="M109"/>
  <c r="M110"/>
  <c r="M111"/>
  <c r="M18"/>
  <c r="M19"/>
  <c r="M22"/>
  <c r="M24"/>
  <c r="M25"/>
  <c r="M28"/>
  <c r="M29"/>
  <c r="M32"/>
  <c r="M34"/>
  <c r="M35"/>
  <c r="M38"/>
  <c r="M39"/>
  <c r="M41"/>
  <c r="M43"/>
  <c r="M46"/>
  <c r="M48"/>
  <c r="M50"/>
  <c r="M51"/>
  <c r="M53"/>
  <c r="M55"/>
  <c r="M57"/>
  <c r="M60"/>
  <c r="M61"/>
  <c r="M64"/>
  <c r="M66"/>
  <c r="M67"/>
  <c r="M69"/>
  <c r="M72"/>
  <c r="M74"/>
  <c r="M76"/>
  <c r="M78"/>
  <c r="M80"/>
  <c r="M82"/>
  <c r="M84"/>
  <c r="M86"/>
  <c r="M88"/>
  <c r="M89"/>
  <c r="M92"/>
  <c r="M93"/>
  <c r="M95"/>
  <c r="M97"/>
  <c r="M99"/>
  <c r="M101"/>
  <c r="M103"/>
  <c r="M105"/>
  <c r="M108"/>
  <c r="M14"/>
  <c r="K12"/>
  <c r="L12" s="1"/>
  <c r="M12" s="1"/>
  <c r="M15"/>
  <c r="M13"/>
  <c r="H14" i="4"/>
  <c r="G15"/>
  <c r="H15" s="1"/>
  <c r="I15" s="1"/>
  <c r="G17"/>
  <c r="H17" s="1"/>
  <c r="I17" s="1"/>
  <c r="G19"/>
  <c r="H19" s="1"/>
  <c r="I19" s="1"/>
  <c r="G21"/>
  <c r="H21" s="1"/>
  <c r="I21" s="1"/>
  <c r="G23"/>
  <c r="H23" s="1"/>
  <c r="I23" s="1"/>
  <c r="G25"/>
  <c r="H25" s="1"/>
  <c r="I25" s="1"/>
  <c r="G27"/>
  <c r="H27" s="1"/>
  <c r="I27" s="1"/>
  <c r="G29"/>
  <c r="H29" s="1"/>
  <c r="I29" s="1"/>
  <c r="G31"/>
  <c r="H31" s="1"/>
  <c r="I31" s="1"/>
  <c r="G33"/>
  <c r="H33" s="1"/>
  <c r="I33" s="1"/>
  <c r="G35"/>
  <c r="H35" s="1"/>
  <c r="I35" s="1"/>
  <c r="G37"/>
  <c r="H37" s="1"/>
  <c r="I37" s="1"/>
  <c r="G39"/>
  <c r="H39" s="1"/>
  <c r="I39" s="1"/>
  <c r="G41"/>
  <c r="H41" s="1"/>
  <c r="I41" s="1"/>
  <c r="G43"/>
  <c r="H43" s="1"/>
  <c r="I43" s="1"/>
  <c r="G45"/>
  <c r="H45" s="1"/>
  <c r="I45" s="1"/>
  <c r="G47"/>
  <c r="H47" s="1"/>
  <c r="I47" s="1"/>
  <c r="G49"/>
  <c r="H49" s="1"/>
  <c r="I49" s="1"/>
  <c r="G51"/>
  <c r="H51" s="1"/>
  <c r="I51" s="1"/>
  <c r="G53"/>
  <c r="H53" s="1"/>
  <c r="I53" s="1"/>
  <c r="G55"/>
  <c r="H55" s="1"/>
  <c r="I55" s="1"/>
  <c r="G57"/>
  <c r="H57" s="1"/>
  <c r="I57" s="1"/>
  <c r="G59"/>
  <c r="H59" s="1"/>
  <c r="I59" s="1"/>
  <c r="G61"/>
  <c r="H61" s="1"/>
  <c r="I61" s="1"/>
  <c r="G63"/>
  <c r="H63" s="1"/>
  <c r="I63" s="1"/>
  <c r="G65"/>
  <c r="H65" s="1"/>
  <c r="I65" s="1"/>
  <c r="G67"/>
  <c r="H67" s="1"/>
  <c r="I67" s="1"/>
  <c r="G69"/>
  <c r="H69" s="1"/>
  <c r="I69" s="1"/>
  <c r="G71"/>
  <c r="H71" s="1"/>
  <c r="I71" s="1"/>
  <c r="G73"/>
  <c r="H73" s="1"/>
  <c r="I73" s="1"/>
  <c r="G75"/>
  <c r="H75" s="1"/>
  <c r="I75" s="1"/>
  <c r="G77"/>
  <c r="H77" s="1"/>
  <c r="I77" s="1"/>
  <c r="G79"/>
  <c r="H79" s="1"/>
  <c r="I79" s="1"/>
  <c r="G81"/>
  <c r="H81" s="1"/>
  <c r="I81" s="1"/>
  <c r="G83"/>
  <c r="H83" s="1"/>
  <c r="I83" s="1"/>
  <c r="G85"/>
  <c r="H85" s="1"/>
  <c r="I85" s="1"/>
  <c r="G87"/>
  <c r="H87" s="1"/>
  <c r="I87" s="1"/>
  <c r="G89"/>
  <c r="H89" s="1"/>
  <c r="I89" s="1"/>
  <c r="G91"/>
  <c r="H91" s="1"/>
  <c r="I91" s="1"/>
  <c r="G93"/>
  <c r="H93" s="1"/>
  <c r="I93" s="1"/>
  <c r="G95"/>
  <c r="H95" s="1"/>
  <c r="I95" s="1"/>
  <c r="G97"/>
  <c r="H97" s="1"/>
  <c r="I97" s="1"/>
  <c r="G99"/>
  <c r="H99" s="1"/>
  <c r="I99" s="1"/>
  <c r="G101"/>
  <c r="H101" s="1"/>
  <c r="I101" s="1"/>
  <c r="G103"/>
  <c r="H103" s="1"/>
  <c r="I103" s="1"/>
  <c r="G105"/>
  <c r="H105" s="1"/>
  <c r="I105" s="1"/>
  <c r="G107"/>
  <c r="H107" s="1"/>
  <c r="I107" s="1"/>
  <c r="G109"/>
  <c r="H109" s="1"/>
  <c r="I109" s="1"/>
  <c r="G111"/>
  <c r="H111" s="1"/>
  <c r="I111" s="1"/>
  <c r="G113"/>
  <c r="H113" s="1"/>
  <c r="I113" s="1"/>
  <c r="G16"/>
  <c r="H16" s="1"/>
  <c r="I16" s="1"/>
  <c r="G18"/>
  <c r="H18" s="1"/>
  <c r="I18" s="1"/>
  <c r="G20"/>
  <c r="H20" s="1"/>
  <c r="I20" s="1"/>
  <c r="G22"/>
  <c r="H22" s="1"/>
  <c r="I22" s="1"/>
  <c r="G24"/>
  <c r="H24" s="1"/>
  <c r="I24" s="1"/>
  <c r="G26"/>
  <c r="H26" s="1"/>
  <c r="I26" s="1"/>
  <c r="G28"/>
  <c r="H28" s="1"/>
  <c r="I28" s="1"/>
  <c r="G30"/>
  <c r="H30" s="1"/>
  <c r="I30" s="1"/>
  <c r="G32"/>
  <c r="H32" s="1"/>
  <c r="I32" s="1"/>
  <c r="G34"/>
  <c r="H34" s="1"/>
  <c r="I34" s="1"/>
  <c r="G36"/>
  <c r="H36" s="1"/>
  <c r="I36" s="1"/>
  <c r="G38"/>
  <c r="H38" s="1"/>
  <c r="I38" s="1"/>
  <c r="G40"/>
  <c r="H40" s="1"/>
  <c r="I40" s="1"/>
  <c r="G42"/>
  <c r="H42" s="1"/>
  <c r="I42" s="1"/>
  <c r="G44"/>
  <c r="H44" s="1"/>
  <c r="I44" s="1"/>
  <c r="G46"/>
  <c r="H46" s="1"/>
  <c r="I46" s="1"/>
  <c r="G48"/>
  <c r="H48" s="1"/>
  <c r="I48" s="1"/>
  <c r="G50"/>
  <c r="H50" s="1"/>
  <c r="I50" s="1"/>
  <c r="G52"/>
  <c r="H52" s="1"/>
  <c r="I52" s="1"/>
  <c r="G54"/>
  <c r="H54" s="1"/>
  <c r="I54" s="1"/>
  <c r="G56"/>
  <c r="H56" s="1"/>
  <c r="I56" s="1"/>
  <c r="G58"/>
  <c r="H58" s="1"/>
  <c r="I58" s="1"/>
  <c r="G60"/>
  <c r="H60" s="1"/>
  <c r="I60" s="1"/>
  <c r="G62"/>
  <c r="H62" s="1"/>
  <c r="I62" s="1"/>
  <c r="G64"/>
  <c r="H64" s="1"/>
  <c r="I64" s="1"/>
  <c r="G66"/>
  <c r="H66" s="1"/>
  <c r="I66" s="1"/>
  <c r="G68"/>
  <c r="H68" s="1"/>
  <c r="I68" s="1"/>
  <c r="G70"/>
  <c r="H70" s="1"/>
  <c r="I70" s="1"/>
  <c r="G72"/>
  <c r="H72" s="1"/>
  <c r="I72" s="1"/>
  <c r="G74"/>
  <c r="H74" s="1"/>
  <c r="I74" s="1"/>
  <c r="G76"/>
  <c r="H76" s="1"/>
  <c r="I76" s="1"/>
  <c r="G78"/>
  <c r="H78" s="1"/>
  <c r="I78" s="1"/>
  <c r="G80"/>
  <c r="H80" s="1"/>
  <c r="I80" s="1"/>
  <c r="G82"/>
  <c r="H82" s="1"/>
  <c r="I82" s="1"/>
  <c r="G84"/>
  <c r="H84" s="1"/>
  <c r="I84" s="1"/>
  <c r="G86"/>
  <c r="H86" s="1"/>
  <c r="I86" s="1"/>
  <c r="G88"/>
  <c r="H88" s="1"/>
  <c r="I88" s="1"/>
  <c r="G90"/>
  <c r="H90" s="1"/>
  <c r="I90" s="1"/>
  <c r="G92"/>
  <c r="H92" s="1"/>
  <c r="I92" s="1"/>
  <c r="G94"/>
  <c r="H94" s="1"/>
  <c r="I94" s="1"/>
  <c r="G96"/>
  <c r="H96" s="1"/>
  <c r="I96" s="1"/>
  <c r="G98"/>
  <c r="H98" s="1"/>
  <c r="I98" s="1"/>
  <c r="G100"/>
  <c r="H100" s="1"/>
  <c r="I100" s="1"/>
  <c r="G102"/>
  <c r="H102" s="1"/>
  <c r="I102" s="1"/>
  <c r="G104"/>
  <c r="H104" s="1"/>
  <c r="I104" s="1"/>
  <c r="G106"/>
  <c r="H106" s="1"/>
  <c r="I106" s="1"/>
  <c r="G108"/>
  <c r="H108" s="1"/>
  <c r="I108" s="1"/>
  <c r="G110"/>
  <c r="H110" s="1"/>
  <c r="I110" s="1"/>
  <c r="G112"/>
  <c r="H112" s="1"/>
  <c r="I112" s="1"/>
  <c r="I14"/>
  <c r="E12" i="3"/>
  <c r="E19"/>
  <c r="E15"/>
  <c r="E110"/>
  <c r="E106"/>
  <c r="E102"/>
  <c r="E98"/>
  <c r="E94"/>
  <c r="E90"/>
  <c r="E86"/>
  <c r="E82"/>
  <c r="E78"/>
  <c r="E74"/>
  <c r="E70"/>
  <c r="E66"/>
  <c r="E62"/>
  <c r="E58"/>
  <c r="E54"/>
  <c r="E52"/>
  <c r="E48"/>
  <c r="E44"/>
  <c r="E40"/>
  <c r="E50"/>
  <c r="E46"/>
  <c r="E42"/>
  <c r="E38"/>
  <c r="E36"/>
  <c r="E34"/>
  <c r="E32"/>
  <c r="E30"/>
  <c r="E28"/>
  <c r="E22"/>
  <c r="E20"/>
  <c r="E18"/>
  <c r="E16"/>
  <c r="E14"/>
  <c r="F14" s="1"/>
  <c r="E111"/>
  <c r="E109"/>
  <c r="E107"/>
  <c r="E105"/>
  <c r="E103"/>
  <c r="E101"/>
  <c r="E99"/>
  <c r="E97"/>
  <c r="E95"/>
  <c r="E93"/>
  <c r="E91"/>
  <c r="E89"/>
  <c r="E87"/>
  <c r="E85"/>
  <c r="E83"/>
  <c r="E81"/>
  <c r="E79"/>
  <c r="E77"/>
  <c r="E75"/>
  <c r="E73"/>
  <c r="E71"/>
  <c r="E69"/>
  <c r="E67"/>
  <c r="E65"/>
  <c r="E63"/>
  <c r="E61"/>
  <c r="E59"/>
  <c r="E57"/>
  <c r="E55"/>
  <c r="E53"/>
  <c r="E51"/>
  <c r="E49"/>
  <c r="E47"/>
  <c r="E45"/>
  <c r="E43"/>
  <c r="E41"/>
  <c r="E39"/>
  <c r="E37"/>
  <c r="E35"/>
  <c r="E33"/>
  <c r="F33" s="1"/>
  <c r="E31"/>
  <c r="E29"/>
  <c r="E27"/>
  <c r="E26"/>
  <c r="E25"/>
  <c r="E24"/>
  <c r="F22"/>
  <c r="F16"/>
  <c r="F13"/>
  <c r="F17"/>
  <c r="F21"/>
  <c r="I114" i="4" l="1"/>
  <c r="B9" s="1"/>
  <c r="F27" i="3"/>
  <c r="F18"/>
  <c r="F19"/>
  <c r="F24"/>
  <c r="F25"/>
  <c r="F29"/>
  <c r="F15"/>
  <c r="F12"/>
  <c r="F37" l="1"/>
  <c r="F32"/>
  <c r="F26"/>
  <c r="F41"/>
  <c r="F30"/>
  <c r="F35"/>
  <c r="F20"/>
  <c r="F23"/>
  <c r="F34" l="1"/>
  <c r="F49"/>
  <c r="F38"/>
  <c r="F43"/>
  <c r="F28"/>
  <c r="F31"/>
  <c r="F45"/>
  <c r="F40"/>
  <c r="F42" l="1"/>
  <c r="F46"/>
  <c r="F51"/>
  <c r="F36"/>
  <c r="F39"/>
  <c r="F57"/>
  <c r="F53"/>
  <c r="F48"/>
  <c r="F65" l="1"/>
  <c r="F50" l="1"/>
  <c r="F44"/>
  <c r="F47"/>
  <c r="F61"/>
  <c r="F56"/>
  <c r="F54"/>
  <c r="F59"/>
  <c r="F69" l="1"/>
  <c r="F62"/>
  <c r="F73"/>
  <c r="F67"/>
  <c r="F64"/>
  <c r="F58" l="1"/>
  <c r="F52"/>
  <c r="F55"/>
  <c r="F77" l="1"/>
  <c r="F81"/>
  <c r="F72"/>
  <c r="F70"/>
  <c r="F75"/>
  <c r="F63"/>
  <c r="F66" l="1"/>
  <c r="F60"/>
  <c r="F85" l="1"/>
  <c r="F78"/>
  <c r="F71"/>
  <c r="F80"/>
  <c r="F83"/>
  <c r="F89"/>
  <c r="F74" l="1"/>
  <c r="F68"/>
  <c r="F93" l="1"/>
  <c r="F79"/>
  <c r="F91"/>
  <c r="F86"/>
  <c r="F88"/>
  <c r="F97"/>
  <c r="F82" l="1"/>
  <c r="F76"/>
  <c r="F105" l="1"/>
  <c r="F87"/>
  <c r="F101"/>
  <c r="F99"/>
  <c r="F96"/>
  <c r="F94"/>
  <c r="F90" l="1"/>
  <c r="F84"/>
  <c r="F107" l="1"/>
  <c r="F109"/>
  <c r="F104"/>
  <c r="F95"/>
  <c r="F102"/>
  <c r="F92" l="1"/>
  <c r="F98"/>
  <c r="F110" l="1"/>
  <c r="F103"/>
  <c r="F106" l="1"/>
  <c r="F100"/>
  <c r="F111" l="1"/>
  <c r="F108" l="1"/>
  <c r="F112" s="1"/>
  <c r="B8" s="1"/>
  <c r="M16" i="6"/>
  <c r="M112" s="1"/>
  <c r="B7" s="1"/>
</calcChain>
</file>

<file path=xl/sharedStrings.xml><?xml version="1.0" encoding="utf-8"?>
<sst xmlns="http://schemas.openxmlformats.org/spreadsheetml/2006/main" count="87" uniqueCount="29">
  <si>
    <t>Site</t>
  </si>
  <si>
    <t>Occasion</t>
  </si>
  <si>
    <t>p1</t>
  </si>
  <si>
    <t>p2</t>
  </si>
  <si>
    <t>p3</t>
  </si>
  <si>
    <t>Pr(eh)</t>
  </si>
  <si>
    <t>ln(L)</t>
  </si>
  <si>
    <t>Parameter</t>
  </si>
  <si>
    <t>MLE</t>
  </si>
  <si>
    <t>Paste your results here</t>
  </si>
  <si>
    <t>Unconstrained</t>
  </si>
  <si>
    <t>p1=p2=p3</t>
  </si>
  <si>
    <t>Estimate here</t>
  </si>
  <si>
    <t>Distance</t>
  </si>
  <si>
    <t>Psi</t>
  </si>
  <si>
    <t>Logit(Psi)</t>
  </si>
  <si>
    <t>Psi B(int)</t>
  </si>
  <si>
    <t>Psi B(dist)</t>
  </si>
  <si>
    <t>Pr(Psi)</t>
  </si>
  <si>
    <t>Psi(dist)p(t)</t>
  </si>
  <si>
    <t>Psi(dist)p(.)</t>
  </si>
  <si>
    <t>Temperature</t>
  </si>
  <si>
    <t>p(int)</t>
  </si>
  <si>
    <t>p(temp)</t>
  </si>
  <si>
    <t>p(Temperature)</t>
  </si>
  <si>
    <t>Pr(p1:3)</t>
  </si>
  <si>
    <t>temp</t>
  </si>
  <si>
    <t>Psi(.)p(t)</t>
  </si>
  <si>
    <t>Psi(.)p(temp)</t>
  </si>
</sst>
</file>

<file path=xl/styles.xml><?xml version="1.0" encoding="utf-8"?>
<styleSheet xmlns="http://schemas.openxmlformats.org/spreadsheetml/2006/main">
  <numFmts count="2">
    <numFmt numFmtId="164" formatCode="0.0000"/>
    <numFmt numFmtId="171" formatCode="0.000"/>
  </numFmts>
  <fonts count="2">
    <font>
      <sz val="10"/>
      <name val="Arial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/>
    <xf numFmtId="164" fontId="0" fillId="0" borderId="0" xfId="0" applyNumberFormat="1"/>
    <xf numFmtId="0" fontId="0" fillId="2" borderId="1" xfId="0" applyFill="1" applyBorder="1"/>
    <xf numFmtId="0" fontId="0" fillId="2" borderId="0" xfId="0" applyFill="1"/>
    <xf numFmtId="0" fontId="0" fillId="3" borderId="2" xfId="0" applyFill="1" applyBorder="1"/>
    <xf numFmtId="0" fontId="1" fillId="2" borderId="2" xfId="0" applyFont="1" applyFill="1" applyBorder="1"/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/>
    <xf numFmtId="0" fontId="1" fillId="2" borderId="0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 vertical="center"/>
    </xf>
    <xf numFmtId="0" fontId="0" fillId="4" borderId="2" xfId="0" applyFill="1" applyBorder="1"/>
    <xf numFmtId="0" fontId="0" fillId="5" borderId="2" xfId="0" applyFill="1" applyBorder="1"/>
    <xf numFmtId="0" fontId="1" fillId="0" borderId="0" xfId="0" applyFont="1" applyFill="1" applyBorder="1"/>
    <xf numFmtId="0" fontId="1" fillId="2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top"/>
    </xf>
    <xf numFmtId="0" fontId="1" fillId="0" borderId="1" xfId="0" applyFont="1" applyBorder="1" applyAlignment="1">
      <alignment horizontal="center"/>
    </xf>
    <xf numFmtId="171" fontId="0" fillId="0" borderId="0" xfId="0" applyNumberFormat="1"/>
    <xf numFmtId="1" fontId="0" fillId="0" borderId="0" xfId="0" applyNumberFormat="1"/>
    <xf numFmtId="0" fontId="0" fillId="0" borderId="0" xfId="0" applyFill="1"/>
    <xf numFmtId="2" fontId="0" fillId="5" borderId="2" xfId="0" applyNumberFormat="1" applyFill="1" applyBorder="1"/>
    <xf numFmtId="2" fontId="0" fillId="0" borderId="0" xfId="0" applyNumberFormat="1" applyFill="1" applyBorder="1"/>
    <xf numFmtId="0" fontId="0" fillId="0" borderId="0" xfId="0" applyFill="1" applyBorder="1"/>
    <xf numFmtId="171" fontId="0" fillId="0" borderId="0" xfId="0" applyNumberFormat="1" applyFill="1"/>
    <xf numFmtId="171" fontId="1" fillId="2" borderId="0" xfId="0" applyNumberFormat="1" applyFont="1" applyFill="1" applyBorder="1" applyAlignment="1">
      <alignment horizontal="center"/>
    </xf>
    <xf numFmtId="171" fontId="1" fillId="2" borderId="1" xfId="0" applyNumberFormat="1" applyFont="1" applyFill="1" applyBorder="1"/>
    <xf numFmtId="2" fontId="0" fillId="3" borderId="2" xfId="0" applyNumberFormat="1" applyFill="1" applyBorder="1"/>
    <xf numFmtId="171" fontId="1" fillId="2" borderId="1" xfId="0" applyNumberFormat="1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top"/>
    </xf>
    <xf numFmtId="0" fontId="1" fillId="0" borderId="1" xfId="0" applyFont="1" applyFill="1" applyBorder="1" applyAlignment="1">
      <alignment vertical="top"/>
    </xf>
    <xf numFmtId="171" fontId="1" fillId="2" borderId="4" xfId="0" applyNumberFormat="1" applyFont="1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1" fontId="0" fillId="0" borderId="3" xfId="0" applyNumberFormat="1" applyBorder="1"/>
    <xf numFmtId="1" fontId="0" fillId="0" borderId="0" xfId="0" applyNumberFormat="1" applyBorder="1"/>
    <xf numFmtId="171" fontId="1" fillId="2" borderId="5" xfId="0" applyNumberFormat="1" applyFont="1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1" fontId="0" fillId="0" borderId="6" xfId="0" applyNumberFormat="1" applyBorder="1"/>
    <xf numFmtId="0" fontId="1" fillId="2" borderId="4" xfId="0" applyFont="1" applyFill="1" applyBorder="1" applyAlignment="1">
      <alignment horizontal="center"/>
    </xf>
    <xf numFmtId="164" fontId="0" fillId="0" borderId="3" xfId="0" applyNumberFormat="1" applyBorder="1"/>
    <xf numFmtId="171" fontId="1" fillId="0" borderId="3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7C80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scatterChart>
        <c:scatterStyle val="smoothMarker"/>
        <c:ser>
          <c:idx val="0"/>
          <c:order val="0"/>
          <c:tx>
            <c:strRef>
              <c:f>'Occupancy w Site Covariate'!$L$12</c:f>
              <c:strCache>
                <c:ptCount val="1"/>
                <c:pt idx="0">
                  <c:v>Psi(dist)p(t)</c:v>
                </c:pt>
              </c:strCache>
            </c:strRef>
          </c:tx>
          <c:marker>
            <c:symbol val="none"/>
          </c:marker>
          <c:xVal>
            <c:numRef>
              <c:f>'Occupancy w Site Covariate'!$K$13:$K$23</c:f>
              <c:numCache>
                <c:formatCode>General</c:formatCode>
                <c:ptCount val="1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</c:numCache>
            </c:numRef>
          </c:xVal>
          <c:yVal>
            <c:numRef>
              <c:f>'Occupancy w Site Covariate'!$L$13:$L$23</c:f>
              <c:numCache>
                <c:formatCode>General</c:formatCode>
                <c:ptCount val="11"/>
                <c:pt idx="0">
                  <c:v>0.5</c:v>
                </c:pt>
                <c:pt idx="1">
                  <c:v>0.5</c:v>
                </c:pt>
                <c:pt idx="2">
                  <c:v>0.5</c:v>
                </c:pt>
                <c:pt idx="3">
                  <c:v>0.5</c:v>
                </c:pt>
                <c:pt idx="4">
                  <c:v>0.5</c:v>
                </c:pt>
                <c:pt idx="5">
                  <c:v>0.5</c:v>
                </c:pt>
                <c:pt idx="6">
                  <c:v>0.5</c:v>
                </c:pt>
                <c:pt idx="7">
                  <c:v>0.5</c:v>
                </c:pt>
                <c:pt idx="8">
                  <c:v>0.5</c:v>
                </c:pt>
                <c:pt idx="9">
                  <c:v>0.5</c:v>
                </c:pt>
                <c:pt idx="10">
                  <c:v>0.5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'Occupancy w Site Covariate'!$M$12</c:f>
              <c:strCache>
                <c:ptCount val="1"/>
                <c:pt idx="0">
                  <c:v>Psi(dist)p(.)</c:v>
                </c:pt>
              </c:strCache>
            </c:strRef>
          </c:tx>
          <c:marker>
            <c:symbol val="none"/>
          </c:marker>
          <c:xVal>
            <c:numRef>
              <c:f>'Occupancy w Site Covariate'!$K$13:$K$23</c:f>
              <c:numCache>
                <c:formatCode>General</c:formatCode>
                <c:ptCount val="1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</c:numCache>
            </c:numRef>
          </c:xVal>
          <c:yVal>
            <c:numRef>
              <c:f>'Occupancy w Site Covariate'!$M$13:$M$23</c:f>
              <c:numCache>
                <c:formatCode>General</c:formatCode>
                <c:ptCount val="11"/>
                <c:pt idx="0">
                  <c:v>0.5</c:v>
                </c:pt>
                <c:pt idx="1">
                  <c:v>0.5</c:v>
                </c:pt>
                <c:pt idx="2">
                  <c:v>0.5</c:v>
                </c:pt>
                <c:pt idx="3">
                  <c:v>0.5</c:v>
                </c:pt>
                <c:pt idx="4">
                  <c:v>0.5</c:v>
                </c:pt>
                <c:pt idx="5">
                  <c:v>0.5</c:v>
                </c:pt>
                <c:pt idx="6">
                  <c:v>0.5</c:v>
                </c:pt>
                <c:pt idx="7">
                  <c:v>0.5</c:v>
                </c:pt>
                <c:pt idx="8">
                  <c:v>0.5</c:v>
                </c:pt>
                <c:pt idx="9">
                  <c:v>0.5</c:v>
                </c:pt>
                <c:pt idx="10">
                  <c:v>0.5</c:v>
                </c:pt>
              </c:numCache>
            </c:numRef>
          </c:yVal>
          <c:smooth val="1"/>
        </c:ser>
        <c:axId val="150223104"/>
        <c:axId val="150221568"/>
      </c:scatterChart>
      <c:valAx>
        <c:axId val="150223104"/>
        <c:scaling>
          <c:orientation val="minMax"/>
          <c:max val="1"/>
          <c:min val="0"/>
        </c:scaling>
        <c:axPos val="b"/>
        <c:numFmt formatCode="General" sourceLinked="1"/>
        <c:tickLblPos val="nextTo"/>
        <c:crossAx val="150221568"/>
        <c:crosses val="autoZero"/>
        <c:crossBetween val="midCat"/>
      </c:valAx>
      <c:valAx>
        <c:axId val="150221568"/>
        <c:scaling>
          <c:orientation val="minMax"/>
          <c:max val="1"/>
          <c:min val="0"/>
        </c:scaling>
        <c:axPos val="l"/>
        <c:majorGridlines/>
        <c:numFmt formatCode="General" sourceLinked="1"/>
        <c:tickLblPos val="nextTo"/>
        <c:crossAx val="150223104"/>
        <c:crosses val="autoZero"/>
        <c:crossBetween val="midCat"/>
      </c:valAx>
    </c:plotArea>
    <c:legend>
      <c:legendPos val="t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layout/>
    </c:title>
    <c:plotArea>
      <c:layout/>
      <c:scatterChart>
        <c:scatterStyle val="smoothMarker"/>
        <c:ser>
          <c:idx val="0"/>
          <c:order val="0"/>
          <c:tx>
            <c:strRef>
              <c:f>'Occupancy w Sample Covariate'!$P$10</c:f>
              <c:strCache>
                <c:ptCount val="1"/>
                <c:pt idx="0">
                  <c:v>p(temp)</c:v>
                </c:pt>
              </c:strCache>
            </c:strRef>
          </c:tx>
          <c:marker>
            <c:symbol val="none"/>
          </c:marker>
          <c:xVal>
            <c:numRef>
              <c:f>'Occupancy w Sample Covariate'!$O$11:$O$18</c:f>
              <c:numCache>
                <c:formatCode>General</c:formatCode>
                <c:ptCount val="8"/>
                <c:pt idx="0">
                  <c:v>21</c:v>
                </c:pt>
                <c:pt idx="1">
                  <c:v>22</c:v>
                </c:pt>
                <c:pt idx="2">
                  <c:v>23</c:v>
                </c:pt>
                <c:pt idx="3">
                  <c:v>24</c:v>
                </c:pt>
                <c:pt idx="4">
                  <c:v>25</c:v>
                </c:pt>
                <c:pt idx="5">
                  <c:v>26</c:v>
                </c:pt>
                <c:pt idx="6">
                  <c:v>27</c:v>
                </c:pt>
                <c:pt idx="7">
                  <c:v>28</c:v>
                </c:pt>
              </c:numCache>
            </c:numRef>
          </c:xVal>
          <c:yVal>
            <c:numRef>
              <c:f>'Occupancy w Sample Covariate'!$P$11:$P$18</c:f>
              <c:numCache>
                <c:formatCode>General</c:formatCode>
                <c:ptCount val="8"/>
                <c:pt idx="0">
                  <c:v>0.99998329857815194</c:v>
                </c:pt>
                <c:pt idx="1">
                  <c:v>0.99998987000901918</c:v>
                </c:pt>
                <c:pt idx="2">
                  <c:v>0.99999385582539779</c:v>
                </c:pt>
                <c:pt idx="3">
                  <c:v>0.99999627336071584</c:v>
                </c:pt>
                <c:pt idx="4">
                  <c:v>0.99999773967570205</c:v>
                </c:pt>
                <c:pt idx="5">
                  <c:v>0.99999862904279313</c:v>
                </c:pt>
                <c:pt idx="6">
                  <c:v>0.99999916847197234</c:v>
                </c:pt>
                <c:pt idx="7">
                  <c:v>0.99999949565259183</c:v>
                </c:pt>
              </c:numCache>
            </c:numRef>
          </c:yVal>
          <c:smooth val="1"/>
        </c:ser>
        <c:axId val="167851904"/>
        <c:axId val="167840768"/>
      </c:scatterChart>
      <c:valAx>
        <c:axId val="167851904"/>
        <c:scaling>
          <c:orientation val="minMax"/>
          <c:max val="29"/>
          <c:min val="20"/>
        </c:scaling>
        <c:axPos val="b"/>
        <c:numFmt formatCode="General" sourceLinked="1"/>
        <c:tickLblPos val="nextTo"/>
        <c:crossAx val="167840768"/>
        <c:crosses val="autoZero"/>
        <c:crossBetween val="midCat"/>
      </c:valAx>
      <c:valAx>
        <c:axId val="167840768"/>
        <c:scaling>
          <c:orientation val="minMax"/>
          <c:max val="0.5"/>
          <c:min val="0"/>
        </c:scaling>
        <c:axPos val="l"/>
        <c:majorGridlines/>
        <c:numFmt formatCode="General" sourceLinked="1"/>
        <c:tickLblPos val="nextTo"/>
        <c:crossAx val="167851904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47624</xdr:colOff>
      <xdr:row>18</xdr:row>
      <xdr:rowOff>123825</xdr:rowOff>
    </xdr:from>
    <xdr:to>
      <xdr:col>13</xdr:col>
      <xdr:colOff>342899</xdr:colOff>
      <xdr:row>33</xdr:row>
      <xdr:rowOff>47625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276224</xdr:colOff>
      <xdr:row>18</xdr:row>
      <xdr:rowOff>95250</xdr:rowOff>
    </xdr:from>
    <xdr:to>
      <xdr:col>19</xdr:col>
      <xdr:colOff>390524</xdr:colOff>
      <xdr:row>35</xdr:row>
      <xdr:rowOff>114300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oleObject" Target="../embeddings/oleObject1.bin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2.bin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3.bin"/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12"/>
  <sheetViews>
    <sheetView tabSelected="1" workbookViewId="0">
      <selection activeCell="B28" sqref="B28"/>
    </sheetView>
  </sheetViews>
  <sheetFormatPr defaultRowHeight="12.75"/>
  <cols>
    <col min="1" max="1" width="9.5703125" bestFit="1" customWidth="1"/>
    <col min="2" max="2" width="7.85546875" customWidth="1"/>
    <col min="3" max="4" width="5.7109375" customWidth="1"/>
  </cols>
  <sheetData>
    <row r="2" spans="1:12">
      <c r="A2" s="16" t="s">
        <v>12</v>
      </c>
      <c r="B2" s="16"/>
      <c r="H2" s="15" t="s">
        <v>9</v>
      </c>
      <c r="I2" s="15"/>
      <c r="J2" s="15"/>
      <c r="K2" s="15"/>
      <c r="L2" s="15"/>
    </row>
    <row r="3" spans="1:12">
      <c r="A3" s="10" t="s">
        <v>7</v>
      </c>
      <c r="B3" s="10" t="s">
        <v>8</v>
      </c>
      <c r="H3" s="1" t="s">
        <v>10</v>
      </c>
      <c r="K3" s="1" t="s">
        <v>11</v>
      </c>
    </row>
    <row r="4" spans="1:12">
      <c r="A4" s="6" t="s">
        <v>14</v>
      </c>
      <c r="B4" s="12">
        <v>0.5</v>
      </c>
      <c r="H4" s="6" t="s">
        <v>14</v>
      </c>
      <c r="I4" s="11"/>
      <c r="K4" s="6" t="s">
        <v>14</v>
      </c>
      <c r="L4" s="11"/>
    </row>
    <row r="5" spans="1:12">
      <c r="A5" s="6" t="s">
        <v>2</v>
      </c>
      <c r="B5" s="12">
        <v>0.5</v>
      </c>
      <c r="H5" s="6" t="s">
        <v>2</v>
      </c>
      <c r="I5" s="11"/>
      <c r="K5" s="6" t="s">
        <v>2</v>
      </c>
      <c r="L5" s="11"/>
    </row>
    <row r="6" spans="1:12">
      <c r="A6" s="6" t="s">
        <v>3</v>
      </c>
      <c r="B6" s="12">
        <v>0.5</v>
      </c>
      <c r="H6" s="6" t="s">
        <v>3</v>
      </c>
      <c r="I6" s="11"/>
      <c r="K6" s="6" t="s">
        <v>3</v>
      </c>
      <c r="L6" s="11"/>
    </row>
    <row r="7" spans="1:12">
      <c r="A7" s="6" t="s">
        <v>4</v>
      </c>
      <c r="B7" s="12">
        <v>0.5</v>
      </c>
      <c r="H7" s="6" t="s">
        <v>4</v>
      </c>
      <c r="I7" s="11"/>
      <c r="K7" s="6" t="s">
        <v>4</v>
      </c>
      <c r="L7" s="11"/>
    </row>
    <row r="8" spans="1:12">
      <c r="A8" s="6" t="s">
        <v>6</v>
      </c>
      <c r="B8" s="20">
        <f>F112</f>
        <v>-136.63649927445994</v>
      </c>
      <c r="H8" s="6" t="s">
        <v>6</v>
      </c>
      <c r="I8" s="11"/>
      <c r="K8" s="6" t="s">
        <v>6</v>
      </c>
      <c r="L8" s="11"/>
    </row>
    <row r="10" spans="1:12">
      <c r="A10" s="4"/>
      <c r="B10" s="14" t="s">
        <v>1</v>
      </c>
      <c r="C10" s="14"/>
      <c r="D10" s="14"/>
      <c r="E10" s="9"/>
      <c r="F10" s="9"/>
      <c r="H10" s="13"/>
    </row>
    <row r="11" spans="1:12">
      <c r="A11" s="8" t="s">
        <v>0</v>
      </c>
      <c r="B11" s="3">
        <v>1</v>
      </c>
      <c r="C11" s="3">
        <v>2</v>
      </c>
      <c r="D11" s="3">
        <v>3</v>
      </c>
      <c r="E11" s="7" t="s">
        <v>5</v>
      </c>
      <c r="F11" s="7" t="s">
        <v>6</v>
      </c>
      <c r="G11" s="19"/>
      <c r="H11" s="13"/>
    </row>
    <row r="12" spans="1:12">
      <c r="A12" s="4">
        <v>1</v>
      </c>
      <c r="B12" s="18">
        <v>0</v>
      </c>
      <c r="C12" s="18">
        <v>0</v>
      </c>
      <c r="D12" s="18">
        <v>0</v>
      </c>
      <c r="E12" s="2">
        <f>$B$4*($B$5^B12*(1-$B$5)^(1-B12)*$B$6^C12*(1-$B$6)^(1-C12)*$B$7^D12*(1-$B$7)^(1-D12))+(SUM(B12:D12)=0)*(1-$B$4)^(SUM(B12:D12)=0)</f>
        <v>0.5625</v>
      </c>
      <c r="F12" s="2">
        <f>LN(E12)</f>
        <v>-0.5753641449035618</v>
      </c>
      <c r="G12" s="19"/>
      <c r="H12" s="19"/>
    </row>
    <row r="13" spans="1:12">
      <c r="A13" s="4">
        <v>2</v>
      </c>
      <c r="B13" s="18">
        <v>0</v>
      </c>
      <c r="C13" s="18">
        <v>0</v>
      </c>
      <c r="D13" s="18">
        <v>0</v>
      </c>
      <c r="E13" s="2">
        <f>$B$4*($B$5^B13*(1-$B$5)^(1-B13)*$B$6^C13*(1-$B$6)^(1-C13)*$B$7^D13*(1-$B$7)^(1-D13))+(SUM(B13:D13)=0)*(1-$B$4)^(SUM(B13:D13)=0)</f>
        <v>0.5625</v>
      </c>
      <c r="F13" s="2">
        <f t="shared" ref="F13:F61" si="0">LN(E13)</f>
        <v>-0.5753641449035618</v>
      </c>
      <c r="G13" s="19"/>
      <c r="H13" s="19"/>
    </row>
    <row r="14" spans="1:12">
      <c r="A14" s="4">
        <v>3</v>
      </c>
      <c r="B14" s="18">
        <v>0</v>
      </c>
      <c r="C14" s="18">
        <v>0</v>
      </c>
      <c r="D14" s="18">
        <v>0</v>
      </c>
      <c r="E14" s="2">
        <f>$B$4*($B$5^B14*(1-$B$5)^(1-B14)*$B$6^C14*(1-$B$6)^(1-C14)*$B$7^D14*(1-$B$7)^(1-D14))+(SUM(B14:D14)=0)*(1-$B$4)^(SUM(B14:D14)=0)</f>
        <v>0.5625</v>
      </c>
      <c r="F14" s="2">
        <f t="shared" si="0"/>
        <v>-0.5753641449035618</v>
      </c>
      <c r="G14" s="19"/>
      <c r="H14" s="19"/>
    </row>
    <row r="15" spans="1:12">
      <c r="A15" s="4">
        <v>4</v>
      </c>
      <c r="B15" s="18">
        <v>0</v>
      </c>
      <c r="C15" s="18">
        <v>1</v>
      </c>
      <c r="D15" s="18">
        <v>0</v>
      </c>
      <c r="E15" s="2">
        <f>$B$4*($B$5^B15*(1-$B$5)^(1-B15)*$B$6^C15*(1-$B$6)^(1-C15)*$B$7^D15*(1-$B$7)^(1-D15))+(SUM(B15:D15)=0)*(1-$B$4)^(SUM(B15:D15)=0)</f>
        <v>6.25E-2</v>
      </c>
      <c r="F15" s="2">
        <f>LN(E15)</f>
        <v>-2.7725887222397811</v>
      </c>
      <c r="G15" s="19"/>
      <c r="H15" s="19"/>
      <c r="J15" s="1"/>
    </row>
    <row r="16" spans="1:12">
      <c r="A16" s="4">
        <v>5</v>
      </c>
      <c r="B16" s="18">
        <v>0</v>
      </c>
      <c r="C16" s="18">
        <v>1</v>
      </c>
      <c r="D16" s="18">
        <v>0</v>
      </c>
      <c r="E16" s="2">
        <f>$B$4*($B$5^B16*(1-$B$5)^(1-B16)*$B$6^C16*(1-$B$6)^(1-C16)*$B$7^D16*(1-$B$7)^(1-D16))+(SUM(B16:D16)=0)*(1-$B$4)^(SUM(B16:D16)=0)</f>
        <v>6.25E-2</v>
      </c>
      <c r="F16" s="2">
        <f t="shared" si="0"/>
        <v>-2.7725887222397811</v>
      </c>
      <c r="G16" s="19"/>
      <c r="H16" s="19"/>
    </row>
    <row r="17" spans="1:8">
      <c r="A17" s="4">
        <v>6</v>
      </c>
      <c r="B17" s="18">
        <v>0</v>
      </c>
      <c r="C17" s="18">
        <v>0</v>
      </c>
      <c r="D17" s="18">
        <v>1</v>
      </c>
      <c r="E17" s="2">
        <f>$B$4*($B$5^B17*(1-$B$5)^(1-B17)*$B$6^C17*(1-$B$6)^(1-C17)*$B$7^D17*(1-$B$7)^(1-D17))+(SUM(B17:D17)=0)*(1-$B$4)^(SUM(B17:D17)=0)</f>
        <v>6.25E-2</v>
      </c>
      <c r="F17" s="2">
        <f t="shared" si="0"/>
        <v>-2.7725887222397811</v>
      </c>
      <c r="G17" s="19"/>
      <c r="H17" s="19"/>
    </row>
    <row r="18" spans="1:8">
      <c r="A18" s="4">
        <v>7</v>
      </c>
      <c r="B18" s="18">
        <v>0</v>
      </c>
      <c r="C18" s="18">
        <v>0</v>
      </c>
      <c r="D18" s="18">
        <v>0</v>
      </c>
      <c r="E18" s="2">
        <f>$B$4*($B$5^B18*(1-$B$5)^(1-B18)*$B$6^C18*(1-$B$6)^(1-C18)*$B$7^D18*(1-$B$7)^(1-D18))+(SUM(B18:D18)=0)*(1-$B$4)^(SUM(B18:D18)=0)</f>
        <v>0.5625</v>
      </c>
      <c r="F18" s="2">
        <f t="shared" si="0"/>
        <v>-0.5753641449035618</v>
      </c>
      <c r="G18" s="19"/>
      <c r="H18" s="19"/>
    </row>
    <row r="19" spans="1:8">
      <c r="A19" s="4">
        <v>8</v>
      </c>
      <c r="B19" s="18">
        <v>0</v>
      </c>
      <c r="C19" s="18">
        <v>0</v>
      </c>
      <c r="D19" s="18">
        <v>1</v>
      </c>
      <c r="E19" s="2">
        <f>$B$4*($B$5^B19*(1-$B$5)^(1-B19)*$B$6^C19*(1-$B$6)^(1-C19)*$B$7^D19*(1-$B$7)^(1-D19))+(SUM(B19:D19)=0)*(1-$B$4)^(SUM(B19:D19)=0)</f>
        <v>6.25E-2</v>
      </c>
      <c r="F19" s="2">
        <f t="shared" si="0"/>
        <v>-2.7725887222397811</v>
      </c>
      <c r="G19" s="19"/>
      <c r="H19" s="19"/>
    </row>
    <row r="20" spans="1:8">
      <c r="A20" s="4">
        <v>9</v>
      </c>
      <c r="B20" s="18">
        <v>0</v>
      </c>
      <c r="C20" s="18">
        <v>0</v>
      </c>
      <c r="D20" s="18">
        <v>0</v>
      </c>
      <c r="E20" s="2">
        <f>$B$4*($B$5^B20*(1-$B$5)^(1-B20)*$B$6^C20*(1-$B$6)^(1-C20)*$B$7^D20*(1-$B$7)^(1-D20))+(SUM(B20:D20)=0)*(1-$B$4)^(SUM(B20:D20)=0)</f>
        <v>0.5625</v>
      </c>
      <c r="F20" s="2">
        <f t="shared" si="0"/>
        <v>-0.5753641449035618</v>
      </c>
      <c r="G20" s="19"/>
      <c r="H20" s="19"/>
    </row>
    <row r="21" spans="1:8">
      <c r="A21" s="4">
        <v>10</v>
      </c>
      <c r="B21" s="18">
        <v>0</v>
      </c>
      <c r="C21" s="18">
        <v>0</v>
      </c>
      <c r="D21" s="18">
        <v>1</v>
      </c>
      <c r="E21" s="2">
        <f>$B$4*($B$5^B21*(1-$B$5)^(1-B21)*$B$6^C21*(1-$B$6)^(1-C21)*$B$7^D21*(1-$B$7)^(1-D21))+(SUM(B21:D21)=0)*(1-$B$4)^(SUM(B21:D21)=0)</f>
        <v>6.25E-2</v>
      </c>
      <c r="F21" s="2">
        <f t="shared" si="0"/>
        <v>-2.7725887222397811</v>
      </c>
      <c r="G21" s="19"/>
      <c r="H21" s="19"/>
    </row>
    <row r="22" spans="1:8">
      <c r="A22" s="4">
        <v>11</v>
      </c>
      <c r="B22" s="18">
        <v>1</v>
      </c>
      <c r="C22" s="18">
        <v>1</v>
      </c>
      <c r="D22" s="18">
        <v>1</v>
      </c>
      <c r="E22" s="2">
        <f>$B$4*($B$5^B22*(1-$B$5)^(1-B22)*$B$6^C22*(1-$B$6)^(1-C22)*$B$7^D22*(1-$B$7)^(1-D22))+(SUM(B22:D22)=0)*(1-$B$4)^(SUM(B22:D22)=0)</f>
        <v>6.25E-2</v>
      </c>
      <c r="F22" s="2">
        <f t="shared" si="0"/>
        <v>-2.7725887222397811</v>
      </c>
      <c r="G22" s="19"/>
      <c r="H22" s="19"/>
    </row>
    <row r="23" spans="1:8">
      <c r="A23" s="4">
        <v>12</v>
      </c>
      <c r="B23" s="18">
        <v>0</v>
      </c>
      <c r="C23" s="18">
        <v>0</v>
      </c>
      <c r="D23" s="18">
        <v>0</v>
      </c>
      <c r="E23" s="2">
        <f>$B$4*($B$5^B23*(1-$B$5)^(1-B23)*$B$6^C23*(1-$B$6)^(1-C23)*$B$7^D23*(1-$B$7)^(1-D23))+(SUM(B23:D23)=0)*(1-$B$4)^(SUM(B23:D23)=0)</f>
        <v>0.5625</v>
      </c>
      <c r="F23" s="2">
        <f t="shared" si="0"/>
        <v>-0.5753641449035618</v>
      </c>
      <c r="G23" s="19"/>
      <c r="H23" s="19"/>
    </row>
    <row r="24" spans="1:8">
      <c r="A24" s="4">
        <v>13</v>
      </c>
      <c r="B24" s="18">
        <v>1</v>
      </c>
      <c r="C24" s="18">
        <v>0</v>
      </c>
      <c r="D24" s="18">
        <v>0</v>
      </c>
      <c r="E24" s="2">
        <f>$B$4*($B$5^B24*(1-$B$5)^(1-B24)*$B$6^C24*(1-$B$6)^(1-C24)*$B$7^D24*(1-$B$7)^(1-D24))+(SUM(B24:D24)=0)*(1-$B$4)^(SUM(B24:D24)=0)</f>
        <v>6.25E-2</v>
      </c>
      <c r="F24" s="2">
        <f t="shared" si="0"/>
        <v>-2.7725887222397811</v>
      </c>
      <c r="G24" s="19"/>
      <c r="H24" s="19"/>
    </row>
    <row r="25" spans="1:8">
      <c r="A25" s="4">
        <v>14</v>
      </c>
      <c r="B25" s="18">
        <v>0</v>
      </c>
      <c r="C25" s="18">
        <v>0</v>
      </c>
      <c r="D25" s="18">
        <v>0</v>
      </c>
      <c r="E25" s="2">
        <f>$B$4*($B$5^B25*(1-$B$5)^(1-B25)*$B$6^C25*(1-$B$6)^(1-C25)*$B$7^D25*(1-$B$7)^(1-D25))+(SUM(B25:D25)=0)*(1-$B$4)^(SUM(B25:D25)=0)</f>
        <v>0.5625</v>
      </c>
      <c r="F25" s="2">
        <f t="shared" si="0"/>
        <v>-0.5753641449035618</v>
      </c>
      <c r="G25" s="19"/>
      <c r="H25" s="19"/>
    </row>
    <row r="26" spans="1:8">
      <c r="A26" s="4">
        <v>15</v>
      </c>
      <c r="B26" s="18">
        <v>0</v>
      </c>
      <c r="C26" s="18">
        <v>0</v>
      </c>
      <c r="D26" s="18">
        <v>0</v>
      </c>
      <c r="E26" s="2">
        <f>$B$4*($B$5^B26*(1-$B$5)^(1-B26)*$B$6^C26*(1-$B$6)^(1-C26)*$B$7^D26*(1-$B$7)^(1-D26))+(SUM(B26:D26)=0)*(1-$B$4)^(SUM(B26:D26)=0)</f>
        <v>0.5625</v>
      </c>
      <c r="F26" s="2">
        <f t="shared" si="0"/>
        <v>-0.5753641449035618</v>
      </c>
      <c r="G26" s="19"/>
      <c r="H26" s="19"/>
    </row>
    <row r="27" spans="1:8">
      <c r="A27" s="4">
        <v>16</v>
      </c>
      <c r="B27" s="18">
        <v>0</v>
      </c>
      <c r="C27" s="18">
        <v>0</v>
      </c>
      <c r="D27" s="18">
        <v>0</v>
      </c>
      <c r="E27" s="2">
        <f>$B$4*($B$5^B27*(1-$B$5)^(1-B27)*$B$6^C27*(1-$B$6)^(1-C27)*$B$7^D27*(1-$B$7)^(1-D27))+(SUM(B27:D27)=0)*(1-$B$4)^(SUM(B27:D27)=0)</f>
        <v>0.5625</v>
      </c>
      <c r="F27" s="2">
        <f t="shared" si="0"/>
        <v>-0.5753641449035618</v>
      </c>
      <c r="G27" s="19"/>
      <c r="H27" s="19"/>
    </row>
    <row r="28" spans="1:8">
      <c r="A28" s="4">
        <v>17</v>
      </c>
      <c r="B28" s="18">
        <v>0</v>
      </c>
      <c r="C28" s="18">
        <v>0</v>
      </c>
      <c r="D28" s="18">
        <v>0</v>
      </c>
      <c r="E28" s="2">
        <f>$B$4*($B$5^B28*(1-$B$5)^(1-B28)*$B$6^C28*(1-$B$6)^(1-C28)*$B$7^D28*(1-$B$7)^(1-D28))+(SUM(B28:D28)=0)*(1-$B$4)^(SUM(B28:D28)=0)</f>
        <v>0.5625</v>
      </c>
      <c r="F28" s="2">
        <f t="shared" si="0"/>
        <v>-0.5753641449035618</v>
      </c>
      <c r="G28" s="19"/>
      <c r="H28" s="19"/>
    </row>
    <row r="29" spans="1:8">
      <c r="A29" s="4">
        <v>18</v>
      </c>
      <c r="B29" s="18">
        <v>0</v>
      </c>
      <c r="C29" s="18">
        <v>0</v>
      </c>
      <c r="D29" s="18">
        <v>1</v>
      </c>
      <c r="E29" s="2">
        <f>$B$4*($B$5^B29*(1-$B$5)^(1-B29)*$B$6^C29*(1-$B$6)^(1-C29)*$B$7^D29*(1-$B$7)^(1-D29))+(SUM(B29:D29)=0)*(1-$B$4)^(SUM(B29:D29)=0)</f>
        <v>6.25E-2</v>
      </c>
      <c r="F29" s="2">
        <f t="shared" si="0"/>
        <v>-2.7725887222397811</v>
      </c>
      <c r="G29" s="19"/>
      <c r="H29" s="19"/>
    </row>
    <row r="30" spans="1:8">
      <c r="A30" s="4">
        <v>19</v>
      </c>
      <c r="B30" s="18">
        <v>0</v>
      </c>
      <c r="C30" s="18">
        <v>1</v>
      </c>
      <c r="D30" s="18">
        <v>0</v>
      </c>
      <c r="E30" s="2">
        <f>$B$4*($B$5^B30*(1-$B$5)^(1-B30)*$B$6^C30*(1-$B$6)^(1-C30)*$B$7^D30*(1-$B$7)^(1-D30))+(SUM(B30:D30)=0)*(1-$B$4)^(SUM(B30:D30)=0)</f>
        <v>6.25E-2</v>
      </c>
      <c r="F30" s="2">
        <f t="shared" si="0"/>
        <v>-2.7725887222397811</v>
      </c>
      <c r="G30" s="19"/>
      <c r="H30" s="19"/>
    </row>
    <row r="31" spans="1:8">
      <c r="A31" s="4">
        <v>20</v>
      </c>
      <c r="B31" s="18">
        <v>0</v>
      </c>
      <c r="C31" s="18">
        <v>0</v>
      </c>
      <c r="D31" s="18">
        <v>0</v>
      </c>
      <c r="E31" s="2">
        <f>$B$4*($B$5^B31*(1-$B$5)^(1-B31)*$B$6^C31*(1-$B$6)^(1-C31)*$B$7^D31*(1-$B$7)^(1-D31))+(SUM(B31:D31)=0)*(1-$B$4)^(SUM(B31:D31)=0)</f>
        <v>0.5625</v>
      </c>
      <c r="F31" s="2">
        <f t="shared" si="0"/>
        <v>-0.5753641449035618</v>
      </c>
      <c r="G31" s="19"/>
      <c r="H31" s="19"/>
    </row>
    <row r="32" spans="1:8">
      <c r="A32" s="4">
        <v>21</v>
      </c>
      <c r="B32" s="18">
        <v>0</v>
      </c>
      <c r="C32" s="18">
        <v>0</v>
      </c>
      <c r="D32" s="18">
        <v>0</v>
      </c>
      <c r="E32" s="2">
        <f>$B$4*($B$5^B32*(1-$B$5)^(1-B32)*$B$6^C32*(1-$B$6)^(1-C32)*$B$7^D32*(1-$B$7)^(1-D32))+(SUM(B32:D32)=0)*(1-$B$4)^(SUM(B32:D32)=0)</f>
        <v>0.5625</v>
      </c>
      <c r="F32" s="2">
        <f t="shared" si="0"/>
        <v>-0.5753641449035618</v>
      </c>
      <c r="G32" s="19"/>
      <c r="H32" s="19"/>
    </row>
    <row r="33" spans="1:8">
      <c r="A33" s="4">
        <v>22</v>
      </c>
      <c r="B33" s="18">
        <v>0</v>
      </c>
      <c r="C33" s="18">
        <v>1</v>
      </c>
      <c r="D33" s="18">
        <v>0</v>
      </c>
      <c r="E33" s="2">
        <f>$B$4*($B$5^B33*(1-$B$5)^(1-B33)*$B$6^C33*(1-$B$6)^(1-C33)*$B$7^D33*(1-$B$7)^(1-D33))+(SUM(B33:D33)=0)*(1-$B$4)^(SUM(B33:D33)=0)</f>
        <v>6.25E-2</v>
      </c>
      <c r="F33" s="2">
        <f t="shared" si="0"/>
        <v>-2.7725887222397811</v>
      </c>
      <c r="G33" s="19"/>
      <c r="H33" s="19"/>
    </row>
    <row r="34" spans="1:8">
      <c r="A34" s="4">
        <v>23</v>
      </c>
      <c r="B34" s="18">
        <v>1</v>
      </c>
      <c r="C34" s="18">
        <v>0</v>
      </c>
      <c r="D34" s="18">
        <v>1</v>
      </c>
      <c r="E34" s="2">
        <f>$B$4*($B$5^B34*(1-$B$5)^(1-B34)*$B$6^C34*(1-$B$6)^(1-C34)*$B$7^D34*(1-$B$7)^(1-D34))+(SUM(B34:D34)=0)*(1-$B$4)^(SUM(B34:D34)=0)</f>
        <v>6.25E-2</v>
      </c>
      <c r="F34" s="2">
        <f t="shared" si="0"/>
        <v>-2.7725887222397811</v>
      </c>
      <c r="G34" s="19"/>
      <c r="H34" s="19"/>
    </row>
    <row r="35" spans="1:8">
      <c r="A35" s="4">
        <v>24</v>
      </c>
      <c r="B35" s="18">
        <v>0</v>
      </c>
      <c r="C35" s="18">
        <v>0</v>
      </c>
      <c r="D35" s="18">
        <v>0</v>
      </c>
      <c r="E35" s="2">
        <f>$B$4*($B$5^B35*(1-$B$5)^(1-B35)*$B$6^C35*(1-$B$6)^(1-C35)*$B$7^D35*(1-$B$7)^(1-D35))+(SUM(B35:D35)=0)*(1-$B$4)^(SUM(B35:D35)=0)</f>
        <v>0.5625</v>
      </c>
      <c r="F35" s="2">
        <f t="shared" si="0"/>
        <v>-0.5753641449035618</v>
      </c>
      <c r="G35" s="19"/>
      <c r="H35" s="19"/>
    </row>
    <row r="36" spans="1:8">
      <c r="A36" s="4">
        <v>25</v>
      </c>
      <c r="B36" s="18">
        <v>0</v>
      </c>
      <c r="C36" s="18">
        <v>0</v>
      </c>
      <c r="D36" s="18">
        <v>0</v>
      </c>
      <c r="E36" s="2">
        <f>$B$4*($B$5^B36*(1-$B$5)^(1-B36)*$B$6^C36*(1-$B$6)^(1-C36)*$B$7^D36*(1-$B$7)^(1-D36))+(SUM(B36:D36)=0)*(1-$B$4)^(SUM(B36:D36)=0)</f>
        <v>0.5625</v>
      </c>
      <c r="F36" s="2">
        <f t="shared" si="0"/>
        <v>-0.5753641449035618</v>
      </c>
      <c r="G36" s="19"/>
      <c r="H36" s="19"/>
    </row>
    <row r="37" spans="1:8">
      <c r="A37" s="4">
        <v>26</v>
      </c>
      <c r="B37" s="18">
        <v>0</v>
      </c>
      <c r="C37" s="18">
        <v>0</v>
      </c>
      <c r="D37" s="18">
        <v>0</v>
      </c>
      <c r="E37" s="2">
        <f>$B$4*($B$5^B37*(1-$B$5)^(1-B37)*$B$6^C37*(1-$B$6)^(1-C37)*$B$7^D37*(1-$B$7)^(1-D37))+(SUM(B37:D37)=0)*(1-$B$4)^(SUM(B37:D37)=0)</f>
        <v>0.5625</v>
      </c>
      <c r="F37" s="2">
        <f t="shared" si="0"/>
        <v>-0.5753641449035618</v>
      </c>
      <c r="G37" s="19"/>
      <c r="H37" s="19"/>
    </row>
    <row r="38" spans="1:8">
      <c r="A38" s="4">
        <v>27</v>
      </c>
      <c r="B38" s="18">
        <v>0</v>
      </c>
      <c r="C38" s="18">
        <v>0</v>
      </c>
      <c r="D38" s="18">
        <v>0</v>
      </c>
      <c r="E38" s="2">
        <f>$B$4*($B$5^B38*(1-$B$5)^(1-B38)*$B$6^C38*(1-$B$6)^(1-C38)*$B$7^D38*(1-$B$7)^(1-D38))+(SUM(B38:D38)=0)*(1-$B$4)^(SUM(B38:D38)=0)</f>
        <v>0.5625</v>
      </c>
      <c r="F38" s="2">
        <f t="shared" si="0"/>
        <v>-0.5753641449035618</v>
      </c>
      <c r="G38" s="19"/>
      <c r="H38" s="19"/>
    </row>
    <row r="39" spans="1:8">
      <c r="A39" s="4">
        <v>28</v>
      </c>
      <c r="B39" s="18">
        <v>0</v>
      </c>
      <c r="C39" s="18">
        <v>0</v>
      </c>
      <c r="D39" s="18">
        <v>0</v>
      </c>
      <c r="E39" s="2">
        <f>$B$4*($B$5^B39*(1-$B$5)^(1-B39)*$B$6^C39*(1-$B$6)^(1-C39)*$B$7^D39*(1-$B$7)^(1-D39))+(SUM(B39:D39)=0)*(1-$B$4)^(SUM(B39:D39)=0)</f>
        <v>0.5625</v>
      </c>
      <c r="F39" s="2">
        <f t="shared" si="0"/>
        <v>-0.5753641449035618</v>
      </c>
      <c r="G39" s="19"/>
      <c r="H39" s="19"/>
    </row>
    <row r="40" spans="1:8">
      <c r="A40" s="4">
        <v>29</v>
      </c>
      <c r="B40" s="18">
        <v>0</v>
      </c>
      <c r="C40" s="18">
        <v>0</v>
      </c>
      <c r="D40" s="18">
        <v>0</v>
      </c>
      <c r="E40" s="2">
        <f>$B$4*($B$5^B40*(1-$B$5)^(1-B40)*$B$6^C40*(1-$B$6)^(1-C40)*$B$7^D40*(1-$B$7)^(1-D40))+(SUM(B40:D40)=0)*(1-$B$4)^(SUM(B40:D40)=0)</f>
        <v>0.5625</v>
      </c>
      <c r="F40" s="2">
        <f t="shared" si="0"/>
        <v>-0.5753641449035618</v>
      </c>
      <c r="G40" s="19"/>
      <c r="H40" s="19"/>
    </row>
    <row r="41" spans="1:8">
      <c r="A41" s="4">
        <v>30</v>
      </c>
      <c r="B41" s="18">
        <v>0</v>
      </c>
      <c r="C41" s="18">
        <v>0</v>
      </c>
      <c r="D41" s="18">
        <v>0</v>
      </c>
      <c r="E41" s="2">
        <f>$B$4*($B$5^B41*(1-$B$5)^(1-B41)*$B$6^C41*(1-$B$6)^(1-C41)*$B$7^D41*(1-$B$7)^(1-D41))+(SUM(B41:D41)=0)*(1-$B$4)^(SUM(B41:D41)=0)</f>
        <v>0.5625</v>
      </c>
      <c r="F41" s="2">
        <f t="shared" si="0"/>
        <v>-0.5753641449035618</v>
      </c>
      <c r="G41" s="19"/>
      <c r="H41" s="19"/>
    </row>
    <row r="42" spans="1:8">
      <c r="A42" s="4">
        <v>31</v>
      </c>
      <c r="B42" s="18">
        <v>0</v>
      </c>
      <c r="C42" s="18">
        <v>0</v>
      </c>
      <c r="D42" s="18">
        <v>0</v>
      </c>
      <c r="E42" s="2">
        <f>$B$4*($B$5^B42*(1-$B$5)^(1-B42)*$B$6^C42*(1-$B$6)^(1-C42)*$B$7^D42*(1-$B$7)^(1-D42))+(SUM(B42:D42)=0)*(1-$B$4)^(SUM(B42:D42)=0)</f>
        <v>0.5625</v>
      </c>
      <c r="F42" s="2">
        <f t="shared" si="0"/>
        <v>-0.5753641449035618</v>
      </c>
      <c r="G42" s="19"/>
      <c r="H42" s="19"/>
    </row>
    <row r="43" spans="1:8">
      <c r="A43" s="4">
        <v>32</v>
      </c>
      <c r="B43" s="18">
        <v>0</v>
      </c>
      <c r="C43" s="18">
        <v>0</v>
      </c>
      <c r="D43" s="18">
        <v>0</v>
      </c>
      <c r="E43" s="2">
        <f>$B$4*($B$5^B43*(1-$B$5)^(1-B43)*$B$6^C43*(1-$B$6)^(1-C43)*$B$7^D43*(1-$B$7)^(1-D43))+(SUM(B43:D43)=0)*(1-$B$4)^(SUM(B43:D43)=0)</f>
        <v>0.5625</v>
      </c>
      <c r="F43" s="2">
        <f t="shared" si="0"/>
        <v>-0.5753641449035618</v>
      </c>
      <c r="G43" s="19"/>
      <c r="H43" s="19"/>
    </row>
    <row r="44" spans="1:8">
      <c r="A44" s="4">
        <v>33</v>
      </c>
      <c r="B44" s="18">
        <v>0</v>
      </c>
      <c r="C44" s="18">
        <v>0</v>
      </c>
      <c r="D44" s="18">
        <v>0</v>
      </c>
      <c r="E44" s="2">
        <f>$B$4*($B$5^B44*(1-$B$5)^(1-B44)*$B$6^C44*(1-$B$6)^(1-C44)*$B$7^D44*(1-$B$7)^(1-D44))+(SUM(B44:D44)=0)*(1-$B$4)^(SUM(B44:D44)=0)</f>
        <v>0.5625</v>
      </c>
      <c r="F44" s="2">
        <f t="shared" si="0"/>
        <v>-0.5753641449035618</v>
      </c>
      <c r="G44" s="19"/>
      <c r="H44" s="19"/>
    </row>
    <row r="45" spans="1:8">
      <c r="A45" s="4">
        <v>34</v>
      </c>
      <c r="B45" s="18">
        <v>0</v>
      </c>
      <c r="C45" s="18">
        <v>1</v>
      </c>
      <c r="D45" s="18">
        <v>0</v>
      </c>
      <c r="E45" s="2">
        <f>$B$4*($B$5^B45*(1-$B$5)^(1-B45)*$B$6^C45*(1-$B$6)^(1-C45)*$B$7^D45*(1-$B$7)^(1-D45))+(SUM(B45:D45)=0)*(1-$B$4)^(SUM(B45:D45)=0)</f>
        <v>6.25E-2</v>
      </c>
      <c r="F45" s="2">
        <f t="shared" si="0"/>
        <v>-2.7725887222397811</v>
      </c>
      <c r="G45" s="19"/>
      <c r="H45" s="19"/>
    </row>
    <row r="46" spans="1:8">
      <c r="A46" s="4">
        <v>35</v>
      </c>
      <c r="B46" s="18">
        <v>0</v>
      </c>
      <c r="C46" s="18">
        <v>0</v>
      </c>
      <c r="D46" s="18">
        <v>1</v>
      </c>
      <c r="E46" s="2">
        <f>$B$4*($B$5^B46*(1-$B$5)^(1-B46)*$B$6^C46*(1-$B$6)^(1-C46)*$B$7^D46*(1-$B$7)^(1-D46))+(SUM(B46:D46)=0)*(1-$B$4)^(SUM(B46:D46)=0)</f>
        <v>6.25E-2</v>
      </c>
      <c r="F46" s="2">
        <f t="shared" si="0"/>
        <v>-2.7725887222397811</v>
      </c>
      <c r="G46" s="19"/>
      <c r="H46" s="19"/>
    </row>
    <row r="47" spans="1:8">
      <c r="A47" s="4">
        <v>36</v>
      </c>
      <c r="B47" s="18">
        <v>0</v>
      </c>
      <c r="C47" s="18">
        <v>0</v>
      </c>
      <c r="D47" s="18">
        <v>0</v>
      </c>
      <c r="E47" s="2">
        <f>$B$4*($B$5^B47*(1-$B$5)^(1-B47)*$B$6^C47*(1-$B$6)^(1-C47)*$B$7^D47*(1-$B$7)^(1-D47))+(SUM(B47:D47)=0)*(1-$B$4)^(SUM(B47:D47)=0)</f>
        <v>0.5625</v>
      </c>
      <c r="F47" s="2">
        <f t="shared" si="0"/>
        <v>-0.5753641449035618</v>
      </c>
      <c r="G47" s="19"/>
      <c r="H47" s="19"/>
    </row>
    <row r="48" spans="1:8">
      <c r="A48" s="4">
        <v>37</v>
      </c>
      <c r="B48" s="18">
        <v>0</v>
      </c>
      <c r="C48" s="18">
        <v>0</v>
      </c>
      <c r="D48" s="18">
        <v>0</v>
      </c>
      <c r="E48" s="2">
        <f>$B$4*($B$5^B48*(1-$B$5)^(1-B48)*$B$6^C48*(1-$B$6)^(1-C48)*$B$7^D48*(1-$B$7)^(1-D48))+(SUM(B48:D48)=0)*(1-$B$4)^(SUM(B48:D48)=0)</f>
        <v>0.5625</v>
      </c>
      <c r="F48" s="2">
        <f t="shared" si="0"/>
        <v>-0.5753641449035618</v>
      </c>
      <c r="G48" s="19"/>
      <c r="H48" s="19"/>
    </row>
    <row r="49" spans="1:8">
      <c r="A49" s="4">
        <v>38</v>
      </c>
      <c r="B49" s="18">
        <v>0</v>
      </c>
      <c r="C49" s="18">
        <v>0</v>
      </c>
      <c r="D49" s="18">
        <v>0</v>
      </c>
      <c r="E49" s="2">
        <f>$B$4*($B$5^B49*(1-$B$5)^(1-B49)*$B$6^C49*(1-$B$6)^(1-C49)*$B$7^D49*(1-$B$7)^(1-D49))+(SUM(B49:D49)=0)*(1-$B$4)^(SUM(B49:D49)=0)</f>
        <v>0.5625</v>
      </c>
      <c r="F49" s="2">
        <f t="shared" si="0"/>
        <v>-0.5753641449035618</v>
      </c>
      <c r="G49" s="19"/>
      <c r="H49" s="19"/>
    </row>
    <row r="50" spans="1:8">
      <c r="A50" s="4">
        <v>39</v>
      </c>
      <c r="B50" s="18">
        <v>0</v>
      </c>
      <c r="C50" s="18">
        <v>0</v>
      </c>
      <c r="D50" s="18">
        <v>0</v>
      </c>
      <c r="E50" s="2">
        <f>$B$4*($B$5^B50*(1-$B$5)^(1-B50)*$B$6^C50*(1-$B$6)^(1-C50)*$B$7^D50*(1-$B$7)^(1-D50))+(SUM(B50:D50)=0)*(1-$B$4)^(SUM(B50:D50)=0)</f>
        <v>0.5625</v>
      </c>
      <c r="F50" s="2">
        <f t="shared" si="0"/>
        <v>-0.5753641449035618</v>
      </c>
      <c r="G50" s="19"/>
      <c r="H50" s="19"/>
    </row>
    <row r="51" spans="1:8">
      <c r="A51" s="4">
        <v>40</v>
      </c>
      <c r="B51" s="18">
        <v>0</v>
      </c>
      <c r="C51" s="18">
        <v>0</v>
      </c>
      <c r="D51" s="18">
        <v>1</v>
      </c>
      <c r="E51" s="2">
        <f>$B$4*($B$5^B51*(1-$B$5)^(1-B51)*$B$6^C51*(1-$B$6)^(1-C51)*$B$7^D51*(1-$B$7)^(1-D51))+(SUM(B51:D51)=0)*(1-$B$4)^(SUM(B51:D51)=0)</f>
        <v>6.25E-2</v>
      </c>
      <c r="F51" s="2">
        <f t="shared" si="0"/>
        <v>-2.7725887222397811</v>
      </c>
      <c r="G51" s="19"/>
      <c r="H51" s="19"/>
    </row>
    <row r="52" spans="1:8">
      <c r="A52" s="4">
        <v>41</v>
      </c>
      <c r="B52" s="18">
        <v>0</v>
      </c>
      <c r="C52" s="18">
        <v>0</v>
      </c>
      <c r="D52" s="18">
        <v>1</v>
      </c>
      <c r="E52" s="2">
        <f>$B$4*($B$5^B52*(1-$B$5)^(1-B52)*$B$6^C52*(1-$B$6)^(1-C52)*$B$7^D52*(1-$B$7)^(1-D52))+(SUM(B52:D52)=0)*(1-$B$4)^(SUM(B52:D52)=0)</f>
        <v>6.25E-2</v>
      </c>
      <c r="F52" s="2">
        <f t="shared" si="0"/>
        <v>-2.7725887222397811</v>
      </c>
      <c r="G52" s="19"/>
      <c r="H52" s="19"/>
    </row>
    <row r="53" spans="1:8">
      <c r="A53" s="4">
        <v>42</v>
      </c>
      <c r="B53" s="18">
        <v>0</v>
      </c>
      <c r="C53" s="18">
        <v>0</v>
      </c>
      <c r="D53" s="18">
        <v>0</v>
      </c>
      <c r="E53" s="2">
        <f>$B$4*($B$5^B53*(1-$B$5)^(1-B53)*$B$6^C53*(1-$B$6)^(1-C53)*$B$7^D53*(1-$B$7)^(1-D53))+(SUM(B53:D53)=0)*(1-$B$4)^(SUM(B53:D53)=0)</f>
        <v>0.5625</v>
      </c>
      <c r="F53" s="2">
        <f t="shared" si="0"/>
        <v>-0.5753641449035618</v>
      </c>
      <c r="G53" s="19"/>
      <c r="H53" s="19"/>
    </row>
    <row r="54" spans="1:8">
      <c r="A54" s="4">
        <v>43</v>
      </c>
      <c r="B54" s="18">
        <v>0</v>
      </c>
      <c r="C54" s="18">
        <v>0</v>
      </c>
      <c r="D54" s="18">
        <v>0</v>
      </c>
      <c r="E54" s="2">
        <f>$B$4*($B$5^B54*(1-$B$5)^(1-B54)*$B$6^C54*(1-$B$6)^(1-C54)*$B$7^D54*(1-$B$7)^(1-D54))+(SUM(B54:D54)=0)*(1-$B$4)^(SUM(B54:D54)=0)</f>
        <v>0.5625</v>
      </c>
      <c r="F54" s="2">
        <f t="shared" si="0"/>
        <v>-0.5753641449035618</v>
      </c>
      <c r="G54" s="19"/>
      <c r="H54" s="19"/>
    </row>
    <row r="55" spans="1:8">
      <c r="A55" s="4">
        <v>44</v>
      </c>
      <c r="B55" s="18">
        <v>1</v>
      </c>
      <c r="C55" s="18">
        <v>0</v>
      </c>
      <c r="D55" s="18">
        <v>0</v>
      </c>
      <c r="E55" s="2">
        <f>$B$4*($B$5^B55*(1-$B$5)^(1-B55)*$B$6^C55*(1-$B$6)^(1-C55)*$B$7^D55*(1-$B$7)^(1-D55))+(SUM(B55:D55)=0)*(1-$B$4)^(SUM(B55:D55)=0)</f>
        <v>6.25E-2</v>
      </c>
      <c r="F55" s="2">
        <f t="shared" si="0"/>
        <v>-2.7725887222397811</v>
      </c>
      <c r="G55" s="19"/>
      <c r="H55" s="19"/>
    </row>
    <row r="56" spans="1:8">
      <c r="A56" s="4">
        <v>45</v>
      </c>
      <c r="B56" s="18">
        <v>0</v>
      </c>
      <c r="C56" s="18">
        <v>0</v>
      </c>
      <c r="D56" s="18">
        <v>0</v>
      </c>
      <c r="E56" s="2">
        <f>$B$4*($B$5^B56*(1-$B$5)^(1-B56)*$B$6^C56*(1-$B$6)^(1-C56)*$B$7^D56*(1-$B$7)^(1-D56))+(SUM(B56:D56)=0)*(1-$B$4)^(SUM(B56:D56)=0)</f>
        <v>0.5625</v>
      </c>
      <c r="F56" s="2">
        <f t="shared" si="0"/>
        <v>-0.5753641449035618</v>
      </c>
      <c r="G56" s="19"/>
      <c r="H56" s="19"/>
    </row>
    <row r="57" spans="1:8">
      <c r="A57" s="4">
        <v>46</v>
      </c>
      <c r="B57" s="18">
        <v>0</v>
      </c>
      <c r="C57" s="18">
        <v>0</v>
      </c>
      <c r="D57" s="18">
        <v>1</v>
      </c>
      <c r="E57" s="2">
        <f>$B$4*($B$5^B57*(1-$B$5)^(1-B57)*$B$6^C57*(1-$B$6)^(1-C57)*$B$7^D57*(1-$B$7)^(1-D57))+(SUM(B57:D57)=0)*(1-$B$4)^(SUM(B57:D57)=0)</f>
        <v>6.25E-2</v>
      </c>
      <c r="F57" s="2">
        <f t="shared" si="0"/>
        <v>-2.7725887222397811</v>
      </c>
      <c r="G57" s="19"/>
      <c r="H57" s="19"/>
    </row>
    <row r="58" spans="1:8">
      <c r="A58" s="4">
        <v>47</v>
      </c>
      <c r="B58" s="18">
        <v>0</v>
      </c>
      <c r="C58" s="18">
        <v>0</v>
      </c>
      <c r="D58" s="18">
        <v>0</v>
      </c>
      <c r="E58" s="2">
        <f>$B$4*($B$5^B58*(1-$B$5)^(1-B58)*$B$6^C58*(1-$B$6)^(1-C58)*$B$7^D58*(1-$B$7)^(1-D58))+(SUM(B58:D58)=0)*(1-$B$4)^(SUM(B58:D58)=0)</f>
        <v>0.5625</v>
      </c>
      <c r="F58" s="2">
        <f t="shared" si="0"/>
        <v>-0.5753641449035618</v>
      </c>
      <c r="G58" s="19"/>
      <c r="H58" s="19"/>
    </row>
    <row r="59" spans="1:8">
      <c r="A59" s="4">
        <v>48</v>
      </c>
      <c r="B59" s="18">
        <v>1</v>
      </c>
      <c r="C59" s="18">
        <v>0</v>
      </c>
      <c r="D59" s="18">
        <v>1</v>
      </c>
      <c r="E59" s="2">
        <f>$B$4*($B$5^B59*(1-$B$5)^(1-B59)*$B$6^C59*(1-$B$6)^(1-C59)*$B$7^D59*(1-$B$7)^(1-D59))+(SUM(B59:D59)=0)*(1-$B$4)^(SUM(B59:D59)=0)</f>
        <v>6.25E-2</v>
      </c>
      <c r="F59" s="2">
        <f t="shared" si="0"/>
        <v>-2.7725887222397811</v>
      </c>
      <c r="G59" s="19"/>
      <c r="H59" s="19"/>
    </row>
    <row r="60" spans="1:8">
      <c r="A60" s="4">
        <v>49</v>
      </c>
      <c r="B60" s="18">
        <v>0</v>
      </c>
      <c r="C60" s="18">
        <v>0</v>
      </c>
      <c r="D60" s="18">
        <v>1</v>
      </c>
      <c r="E60" s="2">
        <f>$B$4*($B$5^B60*(1-$B$5)^(1-B60)*$B$6^C60*(1-$B$6)^(1-C60)*$B$7^D60*(1-$B$7)^(1-D60))+(SUM(B60:D60)=0)*(1-$B$4)^(SUM(B60:D60)=0)</f>
        <v>6.25E-2</v>
      </c>
      <c r="F60" s="2">
        <f t="shared" si="0"/>
        <v>-2.7725887222397811</v>
      </c>
      <c r="G60" s="19"/>
      <c r="H60" s="19"/>
    </row>
    <row r="61" spans="1:8">
      <c r="A61" s="4">
        <v>50</v>
      </c>
      <c r="B61" s="18">
        <v>1</v>
      </c>
      <c r="C61" s="18">
        <v>0</v>
      </c>
      <c r="D61" s="18">
        <v>1</v>
      </c>
      <c r="E61" s="2">
        <f>$B$4*($B$5^B61*(1-$B$5)^(1-B61)*$B$6^C61*(1-$B$6)^(1-C61)*$B$7^D61*(1-$B$7)^(1-D61))+(SUM(B61:D61)=0)*(1-$B$4)^(SUM(B61:D61)=0)</f>
        <v>6.25E-2</v>
      </c>
      <c r="F61" s="2">
        <f t="shared" si="0"/>
        <v>-2.7725887222397811</v>
      </c>
      <c r="G61" s="19"/>
      <c r="H61" s="19"/>
    </row>
    <row r="62" spans="1:8">
      <c r="A62" s="4">
        <v>51</v>
      </c>
      <c r="B62" s="18">
        <v>0</v>
      </c>
      <c r="C62" s="18">
        <v>0</v>
      </c>
      <c r="D62" s="18">
        <v>1</v>
      </c>
      <c r="E62" s="2">
        <f>$B$4*($B$5^B62*(1-$B$5)^(1-B62)*$B$6^C62*(1-$B$6)^(1-C62)*$B$7^D62*(1-$B$7)^(1-D62))+(SUM(B62:D62)=0)*(1-$B$4)^(SUM(B62:D62)=0)</f>
        <v>6.25E-2</v>
      </c>
      <c r="F62" s="2">
        <f t="shared" ref="F62:F111" si="1">LN(E62)</f>
        <v>-2.7725887222397811</v>
      </c>
      <c r="G62" s="19"/>
      <c r="H62" s="19"/>
    </row>
    <row r="63" spans="1:8">
      <c r="A63" s="4">
        <v>52</v>
      </c>
      <c r="B63" s="18">
        <v>0</v>
      </c>
      <c r="C63" s="18">
        <v>0</v>
      </c>
      <c r="D63" s="18">
        <v>0</v>
      </c>
      <c r="E63" s="2">
        <f>$B$4*($B$5^B63*(1-$B$5)^(1-B63)*$B$6^C63*(1-$B$6)^(1-C63)*$B$7^D63*(1-$B$7)^(1-D63))+(SUM(B63:D63)=0)*(1-$B$4)^(SUM(B63:D63)=0)</f>
        <v>0.5625</v>
      </c>
      <c r="F63" s="2">
        <f t="shared" si="1"/>
        <v>-0.5753641449035618</v>
      </c>
      <c r="G63" s="19"/>
      <c r="H63" s="19"/>
    </row>
    <row r="64" spans="1:8">
      <c r="A64" s="4">
        <v>53</v>
      </c>
      <c r="B64" s="18">
        <v>0</v>
      </c>
      <c r="C64" s="18">
        <v>0</v>
      </c>
      <c r="D64" s="18">
        <v>1</v>
      </c>
      <c r="E64" s="2">
        <f>$B$4*($B$5^B64*(1-$B$5)^(1-B64)*$B$6^C64*(1-$B$6)^(1-C64)*$B$7^D64*(1-$B$7)^(1-D64))+(SUM(B64:D64)=0)*(1-$B$4)^(SUM(B64:D64)=0)</f>
        <v>6.25E-2</v>
      </c>
      <c r="F64" s="2">
        <f t="shared" si="1"/>
        <v>-2.7725887222397811</v>
      </c>
      <c r="G64" s="19"/>
      <c r="H64" s="19"/>
    </row>
    <row r="65" spans="1:8">
      <c r="A65" s="4">
        <v>54</v>
      </c>
      <c r="B65" s="18">
        <v>0</v>
      </c>
      <c r="C65" s="18">
        <v>0</v>
      </c>
      <c r="D65" s="18">
        <v>0</v>
      </c>
      <c r="E65" s="2">
        <f>$B$4*($B$5^B65*(1-$B$5)^(1-B65)*$B$6^C65*(1-$B$6)^(1-C65)*$B$7^D65*(1-$B$7)^(1-D65))+(SUM(B65:D65)=0)*(1-$B$4)^(SUM(B65:D65)=0)</f>
        <v>0.5625</v>
      </c>
      <c r="F65" s="2">
        <f t="shared" si="1"/>
        <v>-0.5753641449035618</v>
      </c>
      <c r="G65" s="19"/>
      <c r="H65" s="19"/>
    </row>
    <row r="66" spans="1:8">
      <c r="A66" s="4">
        <v>55</v>
      </c>
      <c r="B66" s="18">
        <v>0</v>
      </c>
      <c r="C66" s="18">
        <v>0</v>
      </c>
      <c r="D66" s="18">
        <v>0</v>
      </c>
      <c r="E66" s="2">
        <f>$B$4*($B$5^B66*(1-$B$5)^(1-B66)*$B$6^C66*(1-$B$6)^(1-C66)*$B$7^D66*(1-$B$7)^(1-D66))+(SUM(B66:D66)=0)*(1-$B$4)^(SUM(B66:D66)=0)</f>
        <v>0.5625</v>
      </c>
      <c r="F66" s="2">
        <f t="shared" si="1"/>
        <v>-0.5753641449035618</v>
      </c>
      <c r="G66" s="19"/>
      <c r="H66" s="19"/>
    </row>
    <row r="67" spans="1:8">
      <c r="A67" s="4">
        <v>56</v>
      </c>
      <c r="B67" s="18">
        <v>0</v>
      </c>
      <c r="C67" s="18">
        <v>0</v>
      </c>
      <c r="D67" s="18">
        <v>1</v>
      </c>
      <c r="E67" s="2">
        <f>$B$4*($B$5^B67*(1-$B$5)^(1-B67)*$B$6^C67*(1-$B$6)^(1-C67)*$B$7^D67*(1-$B$7)^(1-D67))+(SUM(B67:D67)=0)*(1-$B$4)^(SUM(B67:D67)=0)</f>
        <v>6.25E-2</v>
      </c>
      <c r="F67" s="2">
        <f t="shared" si="1"/>
        <v>-2.7725887222397811</v>
      </c>
      <c r="G67" s="19"/>
      <c r="H67" s="19"/>
    </row>
    <row r="68" spans="1:8">
      <c r="A68" s="4">
        <v>57</v>
      </c>
      <c r="B68" s="18">
        <v>0</v>
      </c>
      <c r="C68" s="18">
        <v>0</v>
      </c>
      <c r="D68" s="18">
        <v>1</v>
      </c>
      <c r="E68" s="2">
        <f>$B$4*($B$5^B68*(1-$B$5)^(1-B68)*$B$6^C68*(1-$B$6)^(1-C68)*$B$7^D68*(1-$B$7)^(1-D68))+(SUM(B68:D68)=0)*(1-$B$4)^(SUM(B68:D68)=0)</f>
        <v>6.25E-2</v>
      </c>
      <c r="F68" s="2">
        <f t="shared" si="1"/>
        <v>-2.7725887222397811</v>
      </c>
      <c r="G68" s="19"/>
      <c r="H68" s="19"/>
    </row>
    <row r="69" spans="1:8">
      <c r="A69" s="4">
        <v>58</v>
      </c>
      <c r="B69" s="18">
        <v>0</v>
      </c>
      <c r="C69" s="18">
        <v>0</v>
      </c>
      <c r="D69" s="18">
        <v>0</v>
      </c>
      <c r="E69" s="2">
        <f>$B$4*($B$5^B69*(1-$B$5)^(1-B69)*$B$6^C69*(1-$B$6)^(1-C69)*$B$7^D69*(1-$B$7)^(1-D69))+(SUM(B69:D69)=0)*(1-$B$4)^(SUM(B69:D69)=0)</f>
        <v>0.5625</v>
      </c>
      <c r="F69" s="2">
        <f t="shared" si="1"/>
        <v>-0.5753641449035618</v>
      </c>
      <c r="G69" s="19"/>
      <c r="H69" s="19"/>
    </row>
    <row r="70" spans="1:8">
      <c r="A70" s="4">
        <v>59</v>
      </c>
      <c r="B70" s="18">
        <v>0</v>
      </c>
      <c r="C70" s="18">
        <v>0</v>
      </c>
      <c r="D70" s="18">
        <v>0</v>
      </c>
      <c r="E70" s="2">
        <f>$B$4*($B$5^B70*(1-$B$5)^(1-B70)*$B$6^C70*(1-$B$6)^(1-C70)*$B$7^D70*(1-$B$7)^(1-D70))+(SUM(B70:D70)=0)*(1-$B$4)^(SUM(B70:D70)=0)</f>
        <v>0.5625</v>
      </c>
      <c r="F70" s="2">
        <f t="shared" si="1"/>
        <v>-0.5753641449035618</v>
      </c>
      <c r="G70" s="19"/>
      <c r="H70" s="19"/>
    </row>
    <row r="71" spans="1:8">
      <c r="A71" s="4">
        <v>60</v>
      </c>
      <c r="B71" s="18">
        <v>0</v>
      </c>
      <c r="C71" s="18">
        <v>0</v>
      </c>
      <c r="D71" s="18">
        <v>0</v>
      </c>
      <c r="E71" s="2">
        <f>$B$4*($B$5^B71*(1-$B$5)^(1-B71)*$B$6^C71*(1-$B$6)^(1-C71)*$B$7^D71*(1-$B$7)^(1-D71))+(SUM(B71:D71)=0)*(1-$B$4)^(SUM(B71:D71)=0)</f>
        <v>0.5625</v>
      </c>
      <c r="F71" s="2">
        <f t="shared" si="1"/>
        <v>-0.5753641449035618</v>
      </c>
      <c r="G71" s="19"/>
      <c r="H71" s="19"/>
    </row>
    <row r="72" spans="1:8">
      <c r="A72" s="4">
        <v>61</v>
      </c>
      <c r="B72" s="18">
        <v>0</v>
      </c>
      <c r="C72" s="18">
        <v>0</v>
      </c>
      <c r="D72" s="18">
        <v>0</v>
      </c>
      <c r="E72" s="2">
        <f>$B$4*($B$5^B72*(1-$B$5)^(1-B72)*$B$6^C72*(1-$B$6)^(1-C72)*$B$7^D72*(1-$B$7)^(1-D72))+(SUM(B72:D72)=0)*(1-$B$4)^(SUM(B72:D72)=0)</f>
        <v>0.5625</v>
      </c>
      <c r="F72" s="2">
        <f t="shared" si="1"/>
        <v>-0.5753641449035618</v>
      </c>
      <c r="G72" s="19"/>
      <c r="H72" s="19"/>
    </row>
    <row r="73" spans="1:8">
      <c r="A73" s="4">
        <v>62</v>
      </c>
      <c r="B73" s="18">
        <v>0</v>
      </c>
      <c r="C73" s="18">
        <v>0</v>
      </c>
      <c r="D73" s="18">
        <v>0</v>
      </c>
      <c r="E73" s="2">
        <f>$B$4*($B$5^B73*(1-$B$5)^(1-B73)*$B$6^C73*(1-$B$6)^(1-C73)*$B$7^D73*(1-$B$7)^(1-D73))+(SUM(B73:D73)=0)*(1-$B$4)^(SUM(B73:D73)=0)</f>
        <v>0.5625</v>
      </c>
      <c r="F73" s="2">
        <f t="shared" si="1"/>
        <v>-0.5753641449035618</v>
      </c>
      <c r="G73" s="19"/>
      <c r="H73" s="19"/>
    </row>
    <row r="74" spans="1:8">
      <c r="A74" s="4">
        <v>63</v>
      </c>
      <c r="B74" s="18">
        <v>1</v>
      </c>
      <c r="C74" s="18">
        <v>0</v>
      </c>
      <c r="D74" s="18">
        <v>0</v>
      </c>
      <c r="E74" s="2">
        <f>$B$4*($B$5^B74*(1-$B$5)^(1-B74)*$B$6^C74*(1-$B$6)^(1-C74)*$B$7^D74*(1-$B$7)^(1-D74))+(SUM(B74:D74)=0)*(1-$B$4)^(SUM(B74:D74)=0)</f>
        <v>6.25E-2</v>
      </c>
      <c r="F74" s="2">
        <f t="shared" si="1"/>
        <v>-2.7725887222397811</v>
      </c>
      <c r="G74" s="19"/>
      <c r="H74" s="19"/>
    </row>
    <row r="75" spans="1:8">
      <c r="A75" s="4">
        <v>64</v>
      </c>
      <c r="B75" s="18">
        <v>0</v>
      </c>
      <c r="C75" s="18">
        <v>0</v>
      </c>
      <c r="D75" s="18">
        <v>0</v>
      </c>
      <c r="E75" s="2">
        <f>$B$4*($B$5^B75*(1-$B$5)^(1-B75)*$B$6^C75*(1-$B$6)^(1-C75)*$B$7^D75*(1-$B$7)^(1-D75))+(SUM(B75:D75)=0)*(1-$B$4)^(SUM(B75:D75)=0)</f>
        <v>0.5625</v>
      </c>
      <c r="F75" s="2">
        <f t="shared" si="1"/>
        <v>-0.5753641449035618</v>
      </c>
      <c r="G75" s="19"/>
      <c r="H75" s="19"/>
    </row>
    <row r="76" spans="1:8">
      <c r="A76" s="4">
        <v>65</v>
      </c>
      <c r="B76" s="18">
        <v>0</v>
      </c>
      <c r="C76" s="18">
        <v>0</v>
      </c>
      <c r="D76" s="18">
        <v>0</v>
      </c>
      <c r="E76" s="2">
        <f>$B$4*($B$5^B76*(1-$B$5)^(1-B76)*$B$6^C76*(1-$B$6)^(1-C76)*$B$7^D76*(1-$B$7)^(1-D76))+(SUM(B76:D76)=0)*(1-$B$4)^(SUM(B76:D76)=0)</f>
        <v>0.5625</v>
      </c>
      <c r="F76" s="2">
        <f t="shared" si="1"/>
        <v>-0.5753641449035618</v>
      </c>
      <c r="G76" s="19"/>
      <c r="H76" s="19"/>
    </row>
    <row r="77" spans="1:8">
      <c r="A77" s="4">
        <v>66</v>
      </c>
      <c r="B77" s="18">
        <v>0</v>
      </c>
      <c r="C77" s="18">
        <v>0</v>
      </c>
      <c r="D77" s="18">
        <v>0</v>
      </c>
      <c r="E77" s="2">
        <f>$B$4*($B$5^B77*(1-$B$5)^(1-B77)*$B$6^C77*(1-$B$6)^(1-C77)*$B$7^D77*(1-$B$7)^(1-D77))+(SUM(B77:D77)=0)*(1-$B$4)^(SUM(B77:D77)=0)</f>
        <v>0.5625</v>
      </c>
      <c r="F77" s="2">
        <f t="shared" si="1"/>
        <v>-0.5753641449035618</v>
      </c>
      <c r="G77" s="19"/>
      <c r="H77" s="19"/>
    </row>
    <row r="78" spans="1:8">
      <c r="A78" s="4">
        <v>67</v>
      </c>
      <c r="B78" s="18">
        <v>0</v>
      </c>
      <c r="C78" s="18">
        <v>0</v>
      </c>
      <c r="D78" s="18">
        <v>0</v>
      </c>
      <c r="E78" s="2">
        <f>$B$4*($B$5^B78*(1-$B$5)^(1-B78)*$B$6^C78*(1-$B$6)^(1-C78)*$B$7^D78*(1-$B$7)^(1-D78))+(SUM(B78:D78)=0)*(1-$B$4)^(SUM(B78:D78)=0)</f>
        <v>0.5625</v>
      </c>
      <c r="F78" s="2">
        <f t="shared" si="1"/>
        <v>-0.5753641449035618</v>
      </c>
      <c r="G78" s="19"/>
      <c r="H78" s="19"/>
    </row>
    <row r="79" spans="1:8">
      <c r="A79" s="4">
        <v>68</v>
      </c>
      <c r="B79" s="18">
        <v>0</v>
      </c>
      <c r="C79" s="18">
        <v>0</v>
      </c>
      <c r="D79" s="18">
        <v>1</v>
      </c>
      <c r="E79" s="2">
        <f>$B$4*($B$5^B79*(1-$B$5)^(1-B79)*$B$6^C79*(1-$B$6)^(1-C79)*$B$7^D79*(1-$B$7)^(1-D79))+(SUM(B79:D79)=0)*(1-$B$4)^(SUM(B79:D79)=0)</f>
        <v>6.25E-2</v>
      </c>
      <c r="F79" s="2">
        <f t="shared" si="1"/>
        <v>-2.7725887222397811</v>
      </c>
      <c r="G79" s="19"/>
      <c r="H79" s="19"/>
    </row>
    <row r="80" spans="1:8">
      <c r="A80" s="4">
        <v>69</v>
      </c>
      <c r="B80" s="18">
        <v>0</v>
      </c>
      <c r="C80" s="18">
        <v>0</v>
      </c>
      <c r="D80" s="18">
        <v>1</v>
      </c>
      <c r="E80" s="2">
        <f>$B$4*($B$5^B80*(1-$B$5)^(1-B80)*$B$6^C80*(1-$B$6)^(1-C80)*$B$7^D80*(1-$B$7)^(1-D80))+(SUM(B80:D80)=0)*(1-$B$4)^(SUM(B80:D80)=0)</f>
        <v>6.25E-2</v>
      </c>
      <c r="F80" s="2">
        <f t="shared" si="1"/>
        <v>-2.7725887222397811</v>
      </c>
      <c r="G80" s="19"/>
      <c r="H80" s="19"/>
    </row>
    <row r="81" spans="1:8">
      <c r="A81" s="4">
        <v>70</v>
      </c>
      <c r="B81" s="18">
        <v>0</v>
      </c>
      <c r="C81" s="18">
        <v>0</v>
      </c>
      <c r="D81" s="18">
        <v>0</v>
      </c>
      <c r="E81" s="2">
        <f>$B$4*($B$5^B81*(1-$B$5)^(1-B81)*$B$6^C81*(1-$B$6)^(1-C81)*$B$7^D81*(1-$B$7)^(1-D81))+(SUM(B81:D81)=0)*(1-$B$4)^(SUM(B81:D81)=0)</f>
        <v>0.5625</v>
      </c>
      <c r="F81" s="2">
        <f t="shared" si="1"/>
        <v>-0.5753641449035618</v>
      </c>
      <c r="G81" s="19"/>
      <c r="H81" s="19"/>
    </row>
    <row r="82" spans="1:8">
      <c r="A82" s="4">
        <v>71</v>
      </c>
      <c r="B82" s="18">
        <v>0</v>
      </c>
      <c r="C82" s="18">
        <v>0</v>
      </c>
      <c r="D82" s="18">
        <v>0</v>
      </c>
      <c r="E82" s="2">
        <f>$B$4*($B$5^B82*(1-$B$5)^(1-B82)*$B$6^C82*(1-$B$6)^(1-C82)*$B$7^D82*(1-$B$7)^(1-D82))+(SUM(B82:D82)=0)*(1-$B$4)^(SUM(B82:D82)=0)</f>
        <v>0.5625</v>
      </c>
      <c r="F82" s="2">
        <f t="shared" si="1"/>
        <v>-0.5753641449035618</v>
      </c>
      <c r="G82" s="19"/>
      <c r="H82" s="19"/>
    </row>
    <row r="83" spans="1:8">
      <c r="A83" s="4">
        <v>72</v>
      </c>
      <c r="B83" s="18">
        <v>0</v>
      </c>
      <c r="C83" s="18">
        <v>0</v>
      </c>
      <c r="D83" s="18">
        <v>0</v>
      </c>
      <c r="E83" s="2">
        <f>$B$4*($B$5^B83*(1-$B$5)^(1-B83)*$B$6^C83*(1-$B$6)^(1-C83)*$B$7^D83*(1-$B$7)^(1-D83))+(SUM(B83:D83)=0)*(1-$B$4)^(SUM(B83:D83)=0)</f>
        <v>0.5625</v>
      </c>
      <c r="F83" s="2">
        <f t="shared" si="1"/>
        <v>-0.5753641449035618</v>
      </c>
      <c r="G83" s="19"/>
      <c r="H83" s="19"/>
    </row>
    <row r="84" spans="1:8">
      <c r="A84" s="4">
        <v>73</v>
      </c>
      <c r="B84" s="18">
        <v>0</v>
      </c>
      <c r="C84" s="18">
        <v>0</v>
      </c>
      <c r="D84" s="18">
        <v>0</v>
      </c>
      <c r="E84" s="2">
        <f>$B$4*($B$5^B84*(1-$B$5)^(1-B84)*$B$6^C84*(1-$B$6)^(1-C84)*$B$7^D84*(1-$B$7)^(1-D84))+(SUM(B84:D84)=0)*(1-$B$4)^(SUM(B84:D84)=0)</f>
        <v>0.5625</v>
      </c>
      <c r="F84" s="2">
        <f t="shared" si="1"/>
        <v>-0.5753641449035618</v>
      </c>
      <c r="G84" s="19"/>
      <c r="H84" s="19"/>
    </row>
    <row r="85" spans="1:8">
      <c r="A85" s="4">
        <v>74</v>
      </c>
      <c r="B85" s="18">
        <v>0</v>
      </c>
      <c r="C85" s="18">
        <v>0</v>
      </c>
      <c r="D85" s="18">
        <v>0</v>
      </c>
      <c r="E85" s="2">
        <f>$B$4*($B$5^B85*(1-$B$5)^(1-B85)*$B$6^C85*(1-$B$6)^(1-C85)*$B$7^D85*(1-$B$7)^(1-D85))+(SUM(B85:D85)=0)*(1-$B$4)^(SUM(B85:D85)=0)</f>
        <v>0.5625</v>
      </c>
      <c r="F85" s="2">
        <f t="shared" si="1"/>
        <v>-0.5753641449035618</v>
      </c>
      <c r="G85" s="19"/>
      <c r="H85" s="19"/>
    </row>
    <row r="86" spans="1:8">
      <c r="A86" s="4">
        <v>75</v>
      </c>
      <c r="B86" s="18">
        <v>0</v>
      </c>
      <c r="C86" s="18">
        <v>0</v>
      </c>
      <c r="D86" s="18">
        <v>0</v>
      </c>
      <c r="E86" s="2">
        <f>$B$4*($B$5^B86*(1-$B$5)^(1-B86)*$B$6^C86*(1-$B$6)^(1-C86)*$B$7^D86*(1-$B$7)^(1-D86))+(SUM(B86:D86)=0)*(1-$B$4)^(SUM(B86:D86)=0)</f>
        <v>0.5625</v>
      </c>
      <c r="F86" s="2">
        <f t="shared" si="1"/>
        <v>-0.5753641449035618</v>
      </c>
      <c r="G86" s="19"/>
      <c r="H86" s="19"/>
    </row>
    <row r="87" spans="1:8">
      <c r="A87" s="4">
        <v>76</v>
      </c>
      <c r="B87" s="18">
        <v>0</v>
      </c>
      <c r="C87" s="18">
        <v>0</v>
      </c>
      <c r="D87" s="18">
        <v>0</v>
      </c>
      <c r="E87" s="2">
        <f>$B$4*($B$5^B87*(1-$B$5)^(1-B87)*$B$6^C87*(1-$B$6)^(1-C87)*$B$7^D87*(1-$B$7)^(1-D87))+(SUM(B87:D87)=0)*(1-$B$4)^(SUM(B87:D87)=0)</f>
        <v>0.5625</v>
      </c>
      <c r="F87" s="2">
        <f t="shared" si="1"/>
        <v>-0.5753641449035618</v>
      </c>
      <c r="G87" s="19"/>
      <c r="H87" s="19"/>
    </row>
    <row r="88" spans="1:8">
      <c r="A88" s="4">
        <v>77</v>
      </c>
      <c r="B88" s="18">
        <v>1</v>
      </c>
      <c r="C88" s="18">
        <v>0</v>
      </c>
      <c r="D88" s="18">
        <v>1</v>
      </c>
      <c r="E88" s="2">
        <f>$B$4*($B$5^B88*(1-$B$5)^(1-B88)*$B$6^C88*(1-$B$6)^(1-C88)*$B$7^D88*(1-$B$7)^(1-D88))+(SUM(B88:D88)=0)*(1-$B$4)^(SUM(B88:D88)=0)</f>
        <v>6.25E-2</v>
      </c>
      <c r="F88" s="2">
        <f t="shared" si="1"/>
        <v>-2.7725887222397811</v>
      </c>
      <c r="G88" s="19"/>
      <c r="H88" s="19"/>
    </row>
    <row r="89" spans="1:8">
      <c r="A89" s="4">
        <v>78</v>
      </c>
      <c r="B89" s="18">
        <v>0</v>
      </c>
      <c r="C89" s="18">
        <v>0</v>
      </c>
      <c r="D89" s="18">
        <v>0</v>
      </c>
      <c r="E89" s="2">
        <f>$B$4*($B$5^B89*(1-$B$5)^(1-B89)*$B$6^C89*(1-$B$6)^(1-C89)*$B$7^D89*(1-$B$7)^(1-D89))+(SUM(B89:D89)=0)*(1-$B$4)^(SUM(B89:D89)=0)</f>
        <v>0.5625</v>
      </c>
      <c r="F89" s="2">
        <f t="shared" si="1"/>
        <v>-0.5753641449035618</v>
      </c>
      <c r="G89" s="19"/>
      <c r="H89" s="19"/>
    </row>
    <row r="90" spans="1:8">
      <c r="A90" s="4">
        <v>79</v>
      </c>
      <c r="B90" s="18">
        <v>0</v>
      </c>
      <c r="C90" s="18">
        <v>0</v>
      </c>
      <c r="D90" s="18">
        <v>0</v>
      </c>
      <c r="E90" s="2">
        <f>$B$4*($B$5^B90*(1-$B$5)^(1-B90)*$B$6^C90*(1-$B$6)^(1-C90)*$B$7^D90*(1-$B$7)^(1-D90))+(SUM(B90:D90)=0)*(1-$B$4)^(SUM(B90:D90)=0)</f>
        <v>0.5625</v>
      </c>
      <c r="F90" s="2">
        <f t="shared" si="1"/>
        <v>-0.5753641449035618</v>
      </c>
      <c r="G90" s="19"/>
      <c r="H90" s="19"/>
    </row>
    <row r="91" spans="1:8">
      <c r="A91" s="4">
        <v>80</v>
      </c>
      <c r="B91" s="18">
        <v>0</v>
      </c>
      <c r="C91" s="18">
        <v>0</v>
      </c>
      <c r="D91" s="18">
        <v>1</v>
      </c>
      <c r="E91" s="2">
        <f>$B$4*($B$5^B91*(1-$B$5)^(1-B91)*$B$6^C91*(1-$B$6)^(1-C91)*$B$7^D91*(1-$B$7)^(1-D91))+(SUM(B91:D91)=0)*(1-$B$4)^(SUM(B91:D91)=0)</f>
        <v>6.25E-2</v>
      </c>
      <c r="F91" s="2">
        <f t="shared" si="1"/>
        <v>-2.7725887222397811</v>
      </c>
      <c r="G91" s="19"/>
      <c r="H91" s="19"/>
    </row>
    <row r="92" spans="1:8">
      <c r="A92" s="4">
        <v>81</v>
      </c>
      <c r="B92" s="18">
        <v>0</v>
      </c>
      <c r="C92" s="18">
        <v>0</v>
      </c>
      <c r="D92" s="18">
        <v>1</v>
      </c>
      <c r="E92" s="2">
        <f>$B$4*($B$5^B92*(1-$B$5)^(1-B92)*$B$6^C92*(1-$B$6)^(1-C92)*$B$7^D92*(1-$B$7)^(1-D92))+(SUM(B92:D92)=0)*(1-$B$4)^(SUM(B92:D92)=0)</f>
        <v>6.25E-2</v>
      </c>
      <c r="F92" s="2">
        <f t="shared" si="1"/>
        <v>-2.7725887222397811</v>
      </c>
      <c r="G92" s="19"/>
      <c r="H92" s="19"/>
    </row>
    <row r="93" spans="1:8">
      <c r="A93" s="4">
        <v>82</v>
      </c>
      <c r="B93" s="18">
        <v>0</v>
      </c>
      <c r="C93" s="18">
        <v>0</v>
      </c>
      <c r="D93" s="18">
        <v>0</v>
      </c>
      <c r="E93" s="2">
        <f>$B$4*($B$5^B93*(1-$B$5)^(1-B93)*$B$6^C93*(1-$B$6)^(1-C93)*$B$7^D93*(1-$B$7)^(1-D93))+(SUM(B93:D93)=0)*(1-$B$4)^(SUM(B93:D93)=0)</f>
        <v>0.5625</v>
      </c>
      <c r="F93" s="2">
        <f t="shared" si="1"/>
        <v>-0.5753641449035618</v>
      </c>
      <c r="G93" s="19"/>
      <c r="H93" s="19"/>
    </row>
    <row r="94" spans="1:8">
      <c r="A94" s="4">
        <v>83</v>
      </c>
      <c r="B94" s="18">
        <v>0</v>
      </c>
      <c r="C94" s="18">
        <v>0</v>
      </c>
      <c r="D94" s="18">
        <v>0</v>
      </c>
      <c r="E94" s="2">
        <f>$B$4*($B$5^B94*(1-$B$5)^(1-B94)*$B$6^C94*(1-$B$6)^(1-C94)*$B$7^D94*(1-$B$7)^(1-D94))+(SUM(B94:D94)=0)*(1-$B$4)^(SUM(B94:D94)=0)</f>
        <v>0.5625</v>
      </c>
      <c r="F94" s="2">
        <f t="shared" si="1"/>
        <v>-0.5753641449035618</v>
      </c>
      <c r="G94" s="19"/>
      <c r="H94" s="19"/>
    </row>
    <row r="95" spans="1:8">
      <c r="A95" s="4">
        <v>84</v>
      </c>
      <c r="B95" s="18">
        <v>0</v>
      </c>
      <c r="C95" s="18">
        <v>0</v>
      </c>
      <c r="D95" s="18">
        <v>1</v>
      </c>
      <c r="E95" s="2">
        <f>$B$4*($B$5^B95*(1-$B$5)^(1-B95)*$B$6^C95*(1-$B$6)^(1-C95)*$B$7^D95*(1-$B$7)^(1-D95))+(SUM(B95:D95)=0)*(1-$B$4)^(SUM(B95:D95)=0)</f>
        <v>6.25E-2</v>
      </c>
      <c r="F95" s="2">
        <f t="shared" si="1"/>
        <v>-2.7725887222397811</v>
      </c>
      <c r="G95" s="19"/>
      <c r="H95" s="19"/>
    </row>
    <row r="96" spans="1:8">
      <c r="A96" s="4">
        <v>85</v>
      </c>
      <c r="B96" s="18">
        <v>0</v>
      </c>
      <c r="C96" s="18">
        <v>0</v>
      </c>
      <c r="D96" s="18">
        <v>0</v>
      </c>
      <c r="E96" s="2">
        <f>$B$4*($B$5^B96*(1-$B$5)^(1-B96)*$B$6^C96*(1-$B$6)^(1-C96)*$B$7^D96*(1-$B$7)^(1-D96))+(SUM(B96:D96)=0)*(1-$B$4)^(SUM(B96:D96)=0)</f>
        <v>0.5625</v>
      </c>
      <c r="F96" s="2">
        <f t="shared" si="1"/>
        <v>-0.5753641449035618</v>
      </c>
      <c r="G96" s="19"/>
      <c r="H96" s="19"/>
    </row>
    <row r="97" spans="1:8">
      <c r="A97" s="4">
        <v>86</v>
      </c>
      <c r="B97" s="18">
        <v>0</v>
      </c>
      <c r="C97" s="18">
        <v>0</v>
      </c>
      <c r="D97" s="18">
        <v>0</v>
      </c>
      <c r="E97" s="2">
        <f>$B$4*($B$5^B97*(1-$B$5)^(1-B97)*$B$6^C97*(1-$B$6)^(1-C97)*$B$7^D97*(1-$B$7)^(1-D97))+(SUM(B97:D97)=0)*(1-$B$4)^(SUM(B97:D97)=0)</f>
        <v>0.5625</v>
      </c>
      <c r="F97" s="2">
        <f t="shared" si="1"/>
        <v>-0.5753641449035618</v>
      </c>
      <c r="G97" s="19"/>
      <c r="H97" s="19"/>
    </row>
    <row r="98" spans="1:8">
      <c r="A98" s="4">
        <v>87</v>
      </c>
      <c r="B98" s="18">
        <v>0</v>
      </c>
      <c r="C98" s="18">
        <v>0</v>
      </c>
      <c r="D98" s="18">
        <v>1</v>
      </c>
      <c r="E98" s="2">
        <f>$B$4*($B$5^B98*(1-$B$5)^(1-B98)*$B$6^C98*(1-$B$6)^(1-C98)*$B$7^D98*(1-$B$7)^(1-D98))+(SUM(B98:D98)=0)*(1-$B$4)^(SUM(B98:D98)=0)</f>
        <v>6.25E-2</v>
      </c>
      <c r="F98" s="2">
        <f t="shared" si="1"/>
        <v>-2.7725887222397811</v>
      </c>
      <c r="G98" s="19"/>
      <c r="H98" s="19"/>
    </row>
    <row r="99" spans="1:8">
      <c r="A99" s="4">
        <v>88</v>
      </c>
      <c r="B99" s="18">
        <v>0</v>
      </c>
      <c r="C99" s="18">
        <v>0</v>
      </c>
      <c r="D99" s="18">
        <v>0</v>
      </c>
      <c r="E99" s="2">
        <f>$B$4*($B$5^B99*(1-$B$5)^(1-B99)*$B$6^C99*(1-$B$6)^(1-C99)*$B$7^D99*(1-$B$7)^(1-D99))+(SUM(B99:D99)=0)*(1-$B$4)^(SUM(B99:D99)=0)</f>
        <v>0.5625</v>
      </c>
      <c r="F99" s="2">
        <f t="shared" si="1"/>
        <v>-0.5753641449035618</v>
      </c>
      <c r="G99" s="19"/>
      <c r="H99" s="19"/>
    </row>
    <row r="100" spans="1:8">
      <c r="A100" s="4">
        <v>89</v>
      </c>
      <c r="B100" s="18">
        <v>0</v>
      </c>
      <c r="C100" s="18">
        <v>0</v>
      </c>
      <c r="D100" s="18">
        <v>0</v>
      </c>
      <c r="E100" s="2">
        <f>$B$4*($B$5^B100*(1-$B$5)^(1-B100)*$B$6^C100*(1-$B$6)^(1-C100)*$B$7^D100*(1-$B$7)^(1-D100))+(SUM(B100:D100)=0)*(1-$B$4)^(SUM(B100:D100)=0)</f>
        <v>0.5625</v>
      </c>
      <c r="F100" s="2">
        <f t="shared" si="1"/>
        <v>-0.5753641449035618</v>
      </c>
      <c r="G100" s="19"/>
      <c r="H100" s="19"/>
    </row>
    <row r="101" spans="1:8">
      <c r="A101" s="4">
        <v>90</v>
      </c>
      <c r="B101" s="18">
        <v>0</v>
      </c>
      <c r="C101" s="18">
        <v>0</v>
      </c>
      <c r="D101" s="18">
        <v>0</v>
      </c>
      <c r="E101" s="2">
        <f>$B$4*($B$5^B101*(1-$B$5)^(1-B101)*$B$6^C101*(1-$B$6)^(1-C101)*$B$7^D101*(1-$B$7)^(1-D101))+(SUM(B101:D101)=0)*(1-$B$4)^(SUM(B101:D101)=0)</f>
        <v>0.5625</v>
      </c>
      <c r="F101" s="2">
        <f t="shared" si="1"/>
        <v>-0.5753641449035618</v>
      </c>
      <c r="G101" s="19"/>
      <c r="H101" s="19"/>
    </row>
    <row r="102" spans="1:8">
      <c r="A102" s="4">
        <v>91</v>
      </c>
      <c r="B102" s="18">
        <v>0</v>
      </c>
      <c r="C102" s="18">
        <v>0</v>
      </c>
      <c r="D102" s="18">
        <v>0</v>
      </c>
      <c r="E102" s="2">
        <f>$B$4*($B$5^B102*(1-$B$5)^(1-B102)*$B$6^C102*(1-$B$6)^(1-C102)*$B$7^D102*(1-$B$7)^(1-D102))+(SUM(B102:D102)=0)*(1-$B$4)^(SUM(B102:D102)=0)</f>
        <v>0.5625</v>
      </c>
      <c r="F102" s="2">
        <f t="shared" si="1"/>
        <v>-0.5753641449035618</v>
      </c>
      <c r="G102" s="19"/>
      <c r="H102" s="19"/>
    </row>
    <row r="103" spans="1:8">
      <c r="A103" s="4">
        <v>92</v>
      </c>
      <c r="B103" s="18">
        <v>0</v>
      </c>
      <c r="C103" s="18">
        <v>0</v>
      </c>
      <c r="D103" s="18">
        <v>1</v>
      </c>
      <c r="E103" s="2">
        <f>$B$4*($B$5^B103*(1-$B$5)^(1-B103)*$B$6^C103*(1-$B$6)^(1-C103)*$B$7^D103*(1-$B$7)^(1-D103))+(SUM(B103:D103)=0)*(1-$B$4)^(SUM(B103:D103)=0)</f>
        <v>6.25E-2</v>
      </c>
      <c r="F103" s="2">
        <f t="shared" si="1"/>
        <v>-2.7725887222397811</v>
      </c>
      <c r="G103" s="19"/>
      <c r="H103" s="19"/>
    </row>
    <row r="104" spans="1:8">
      <c r="A104" s="4">
        <v>93</v>
      </c>
      <c r="B104" s="18">
        <v>0</v>
      </c>
      <c r="C104" s="18">
        <v>0</v>
      </c>
      <c r="D104" s="18">
        <v>0</v>
      </c>
      <c r="E104" s="2">
        <f>$B$4*($B$5^B104*(1-$B$5)^(1-B104)*$B$6^C104*(1-$B$6)^(1-C104)*$B$7^D104*(1-$B$7)^(1-D104))+(SUM(B104:D104)=0)*(1-$B$4)^(SUM(B104:D104)=0)</f>
        <v>0.5625</v>
      </c>
      <c r="F104" s="2">
        <f t="shared" si="1"/>
        <v>-0.5753641449035618</v>
      </c>
      <c r="G104" s="19"/>
      <c r="H104" s="19"/>
    </row>
    <row r="105" spans="1:8">
      <c r="A105" s="4">
        <v>94</v>
      </c>
      <c r="B105" s="18">
        <v>0</v>
      </c>
      <c r="C105" s="18">
        <v>0</v>
      </c>
      <c r="D105" s="18">
        <v>0</v>
      </c>
      <c r="E105" s="2">
        <f>$B$4*($B$5^B105*(1-$B$5)^(1-B105)*$B$6^C105*(1-$B$6)^(1-C105)*$B$7^D105*(1-$B$7)^(1-D105))+(SUM(B105:D105)=0)*(1-$B$4)^(SUM(B105:D105)=0)</f>
        <v>0.5625</v>
      </c>
      <c r="F105" s="2">
        <f t="shared" si="1"/>
        <v>-0.5753641449035618</v>
      </c>
      <c r="G105" s="19"/>
      <c r="H105" s="19"/>
    </row>
    <row r="106" spans="1:8">
      <c r="A106" s="4">
        <v>95</v>
      </c>
      <c r="B106" s="18">
        <v>0</v>
      </c>
      <c r="C106" s="18">
        <v>0</v>
      </c>
      <c r="D106" s="18">
        <v>0</v>
      </c>
      <c r="E106" s="2">
        <f>$B$4*($B$5^B106*(1-$B$5)^(1-B106)*$B$6^C106*(1-$B$6)^(1-C106)*$B$7^D106*(1-$B$7)^(1-D106))+(SUM(B106:D106)=0)*(1-$B$4)^(SUM(B106:D106)=0)</f>
        <v>0.5625</v>
      </c>
      <c r="F106" s="2">
        <f t="shared" si="1"/>
        <v>-0.5753641449035618</v>
      </c>
      <c r="G106" s="19"/>
      <c r="H106" s="19"/>
    </row>
    <row r="107" spans="1:8">
      <c r="A107" s="4">
        <v>96</v>
      </c>
      <c r="B107" s="18">
        <v>1</v>
      </c>
      <c r="C107" s="18">
        <v>0</v>
      </c>
      <c r="D107" s="18">
        <v>1</v>
      </c>
      <c r="E107" s="2">
        <f>$B$4*($B$5^B107*(1-$B$5)^(1-B107)*$B$6^C107*(1-$B$6)^(1-C107)*$B$7^D107*(1-$B$7)^(1-D107))+(SUM(B107:D107)=0)*(1-$B$4)^(SUM(B107:D107)=0)</f>
        <v>6.25E-2</v>
      </c>
      <c r="F107" s="2">
        <f t="shared" si="1"/>
        <v>-2.7725887222397811</v>
      </c>
      <c r="G107" s="19"/>
      <c r="H107" s="19"/>
    </row>
    <row r="108" spans="1:8">
      <c r="A108" s="4">
        <v>97</v>
      </c>
      <c r="B108" s="18">
        <v>0</v>
      </c>
      <c r="C108" s="18">
        <v>1</v>
      </c>
      <c r="D108" s="18">
        <v>0</v>
      </c>
      <c r="E108" s="2">
        <f>$B$4*($B$5^B108*(1-$B$5)^(1-B108)*$B$6^C108*(1-$B$6)^(1-C108)*$B$7^D108*(1-$B$7)^(1-D108))+(SUM(B108:D108)=0)*(1-$B$4)^(SUM(B108:D108)=0)</f>
        <v>6.25E-2</v>
      </c>
      <c r="F108" s="2">
        <f t="shared" si="1"/>
        <v>-2.7725887222397811</v>
      </c>
      <c r="G108" s="19"/>
      <c r="H108" s="19"/>
    </row>
    <row r="109" spans="1:8">
      <c r="A109" s="4">
        <v>98</v>
      </c>
      <c r="B109" s="18">
        <v>0</v>
      </c>
      <c r="C109" s="18">
        <v>0</v>
      </c>
      <c r="D109" s="18">
        <v>1</v>
      </c>
      <c r="E109" s="2">
        <f>$B$4*($B$5^B109*(1-$B$5)^(1-B109)*$B$6^C109*(1-$B$6)^(1-C109)*$B$7^D109*(1-$B$7)^(1-D109))+(SUM(B109:D109)=0)*(1-$B$4)^(SUM(B109:D109)=0)</f>
        <v>6.25E-2</v>
      </c>
      <c r="F109" s="2">
        <f t="shared" si="1"/>
        <v>-2.7725887222397811</v>
      </c>
      <c r="G109" s="19"/>
      <c r="H109" s="19"/>
    </row>
    <row r="110" spans="1:8">
      <c r="A110" s="4">
        <v>99</v>
      </c>
      <c r="B110" s="18">
        <v>0</v>
      </c>
      <c r="C110" s="18">
        <v>0</v>
      </c>
      <c r="D110" s="18">
        <v>0</v>
      </c>
      <c r="E110" s="2">
        <f>$B$4*($B$5^B110*(1-$B$5)^(1-B110)*$B$6^C110*(1-$B$6)^(1-C110)*$B$7^D110*(1-$B$7)^(1-D110))+(SUM(B110:D110)=0)*(1-$B$4)^(SUM(B110:D110)=0)</f>
        <v>0.5625</v>
      </c>
      <c r="F110" s="2">
        <f t="shared" si="1"/>
        <v>-0.5753641449035618</v>
      </c>
      <c r="G110" s="19"/>
      <c r="H110" s="19"/>
    </row>
    <row r="111" spans="1:8">
      <c r="A111" s="4">
        <v>100</v>
      </c>
      <c r="B111" s="18">
        <v>0</v>
      </c>
      <c r="C111" s="18">
        <v>0</v>
      </c>
      <c r="D111" s="18">
        <v>0</v>
      </c>
      <c r="E111" s="2">
        <f>$B$4*($B$5^B111*(1-$B$5)^(1-B111)*$B$6^C111*(1-$B$6)^(1-C111)*$B$7^D111*(1-$B$7)^(1-D111))+(SUM(B111:D111)=0)*(1-$B$4)^(SUM(B111:D111)=0)</f>
        <v>0.5625</v>
      </c>
      <c r="F111" s="2">
        <f t="shared" si="1"/>
        <v>-0.5753641449035618</v>
      </c>
      <c r="G111" s="19"/>
      <c r="H111" s="19"/>
    </row>
    <row r="112" spans="1:8">
      <c r="F112">
        <f>SUM(F12:F111)</f>
        <v>-136.63649927445994</v>
      </c>
    </row>
  </sheetData>
  <mergeCells count="3">
    <mergeCell ref="B10:D10"/>
    <mergeCell ref="H2:L2"/>
    <mergeCell ref="A2:B2"/>
  </mergeCells>
  <pageMargins left="0.75" right="0.75" top="1" bottom="1" header="0.5" footer="0.5"/>
  <headerFooter alignWithMargins="0"/>
  <legacyDrawing r:id="rId1"/>
  <oleObjects>
    <oleObject shapeId="3073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M114"/>
  <sheetViews>
    <sheetView workbookViewId="0">
      <selection activeCell="E3" sqref="E3"/>
    </sheetView>
  </sheetViews>
  <sheetFormatPr defaultRowHeight="12.75"/>
  <cols>
    <col min="1" max="1" width="9.7109375" bestFit="1" customWidth="1"/>
    <col min="2" max="2" width="7.85546875" customWidth="1"/>
    <col min="3" max="4" width="5.7109375" customWidth="1"/>
    <col min="5" max="5" width="12.85546875" style="17" bestFit="1" customWidth="1"/>
    <col min="6" max="7" width="8.28515625" customWidth="1"/>
  </cols>
  <sheetData>
    <row r="1" spans="1:13">
      <c r="E1" s="15" t="s">
        <v>9</v>
      </c>
      <c r="F1" s="15"/>
      <c r="G1" s="15"/>
      <c r="H1" s="15"/>
      <c r="I1" s="15"/>
    </row>
    <row r="2" spans="1:13">
      <c r="A2" s="16" t="s">
        <v>12</v>
      </c>
      <c r="B2" s="16"/>
      <c r="E2" s="1" t="s">
        <v>27</v>
      </c>
      <c r="H2" s="1" t="s">
        <v>19</v>
      </c>
    </row>
    <row r="3" spans="1:13">
      <c r="A3" s="10" t="s">
        <v>7</v>
      </c>
      <c r="B3" s="10" t="s">
        <v>8</v>
      </c>
      <c r="E3" s="10" t="s">
        <v>7</v>
      </c>
      <c r="F3" s="10" t="s">
        <v>8</v>
      </c>
      <c r="H3" s="10" t="s">
        <v>7</v>
      </c>
      <c r="I3" s="10" t="s">
        <v>8</v>
      </c>
    </row>
    <row r="4" spans="1:13">
      <c r="A4" s="6" t="s">
        <v>16</v>
      </c>
      <c r="B4" s="12">
        <v>0.5</v>
      </c>
      <c r="E4" s="6" t="s">
        <v>16</v>
      </c>
      <c r="F4" s="5"/>
      <c r="H4" s="6" t="s">
        <v>16</v>
      </c>
      <c r="I4" s="5"/>
    </row>
    <row r="5" spans="1:13">
      <c r="A5" s="6" t="s">
        <v>17</v>
      </c>
      <c r="B5" s="12">
        <v>0.5</v>
      </c>
      <c r="E5" s="6" t="s">
        <v>17</v>
      </c>
      <c r="F5" s="5"/>
      <c r="H5" s="6" t="s">
        <v>17</v>
      </c>
      <c r="I5" s="5"/>
    </row>
    <row r="6" spans="1:13">
      <c r="A6" s="6" t="s">
        <v>2</v>
      </c>
      <c r="B6" s="12">
        <v>0.5</v>
      </c>
      <c r="E6" s="6" t="s">
        <v>2</v>
      </c>
      <c r="F6" s="5"/>
      <c r="H6" s="6" t="s">
        <v>2</v>
      </c>
      <c r="I6" s="5"/>
    </row>
    <row r="7" spans="1:13">
      <c r="A7" s="6" t="s">
        <v>3</v>
      </c>
      <c r="B7" s="12">
        <v>0.5</v>
      </c>
      <c r="E7" s="6" t="s">
        <v>3</v>
      </c>
      <c r="F7" s="5"/>
      <c r="H7" s="6" t="s">
        <v>3</v>
      </c>
      <c r="I7" s="5"/>
    </row>
    <row r="8" spans="1:13">
      <c r="A8" s="6" t="s">
        <v>4</v>
      </c>
      <c r="B8" s="12">
        <v>0.5</v>
      </c>
      <c r="E8" s="6" t="s">
        <v>4</v>
      </c>
      <c r="F8" s="5"/>
      <c r="G8" s="19"/>
      <c r="H8" s="6" t="s">
        <v>4</v>
      </c>
      <c r="I8" s="5"/>
    </row>
    <row r="9" spans="1:13" s="19" customFormat="1">
      <c r="A9" s="6" t="s">
        <v>6</v>
      </c>
      <c r="B9" s="20">
        <f>I114</f>
        <v>-136.63649927445994</v>
      </c>
      <c r="E9" s="6" t="s">
        <v>6</v>
      </c>
      <c r="F9" s="26"/>
      <c r="H9" s="6" t="s">
        <v>6</v>
      </c>
      <c r="I9" s="26"/>
    </row>
    <row r="10" spans="1:13" s="19" customFormat="1">
      <c r="A10" s="13"/>
      <c r="B10" s="21"/>
      <c r="E10" s="23"/>
    </row>
    <row r="12" spans="1:13">
      <c r="A12" s="4"/>
      <c r="B12" s="14" t="s">
        <v>1</v>
      </c>
      <c r="C12" s="14"/>
      <c r="D12" s="14"/>
      <c r="E12" s="24"/>
      <c r="F12" s="9"/>
      <c r="G12" s="9"/>
      <c r="H12" s="9"/>
      <c r="I12" s="9"/>
      <c r="K12" s="13" t="s">
        <v>13</v>
      </c>
      <c r="L12" s="1" t="s">
        <v>19</v>
      </c>
      <c r="M12" s="1" t="s">
        <v>20</v>
      </c>
    </row>
    <row r="13" spans="1:13">
      <c r="A13" s="8" t="s">
        <v>0</v>
      </c>
      <c r="B13" s="3">
        <v>1</v>
      </c>
      <c r="C13" s="3">
        <v>2</v>
      </c>
      <c r="D13" s="3">
        <v>3</v>
      </c>
      <c r="E13" s="25" t="s">
        <v>13</v>
      </c>
      <c r="F13" s="8" t="s">
        <v>15</v>
      </c>
      <c r="G13" s="8" t="s">
        <v>18</v>
      </c>
      <c r="H13" s="7" t="s">
        <v>5</v>
      </c>
      <c r="I13" s="7" t="s">
        <v>6</v>
      </c>
      <c r="J13" s="19"/>
      <c r="K13" s="13">
        <v>0</v>
      </c>
      <c r="L13">
        <f>EXP($F$4+K13*$F$5)/(1+EXP($F$4+K13*$F$5))</f>
        <v>0.5</v>
      </c>
      <c r="M13">
        <f>EXP($I$4+K13*$I$5)/(1+EXP($I$4+K13*$I$5))</f>
        <v>0.5</v>
      </c>
    </row>
    <row r="14" spans="1:13">
      <c r="A14" s="4">
        <v>1</v>
      </c>
      <c r="B14" s="18">
        <v>0</v>
      </c>
      <c r="C14" s="18">
        <v>0</v>
      </c>
      <c r="D14" s="18">
        <v>0</v>
      </c>
      <c r="E14" s="17">
        <v>0.55709802740892211</v>
      </c>
      <c r="F14" s="2"/>
      <c r="G14" s="2">
        <f>EXP(F14)/(1+EXP(F14))</f>
        <v>0.5</v>
      </c>
      <c r="H14" s="2">
        <f>G14*($B$6^B14*(1-$B$6)^(1-B14)*$B$7^C14*(1-$B$7)^(1-C14)*$B$8^D14*(1-$B$8)^(1-D14))+(SUM(B14:D14)=0)*(1-G14)^(SUM(B14:D14)=0)</f>
        <v>0.5625</v>
      </c>
      <c r="I14" s="2">
        <f>LN(H14)</f>
        <v>-0.5753641449035618</v>
      </c>
      <c r="J14" s="19"/>
      <c r="K14" s="19">
        <v>0.1</v>
      </c>
      <c r="L14">
        <f t="shared" ref="L14:L23" si="0">EXP($F$4+K14*$F$5)/(1+EXP($F$4+K14*$F$5))</f>
        <v>0.5</v>
      </c>
      <c r="M14">
        <f t="shared" ref="M14:M23" si="1">EXP($I$4+K14*$I$5)/(1+EXP($I$4+K14*$I$5))</f>
        <v>0.5</v>
      </c>
    </row>
    <row r="15" spans="1:13">
      <c r="A15" s="4">
        <v>2</v>
      </c>
      <c r="B15" s="18">
        <v>0</v>
      </c>
      <c r="C15" s="18">
        <v>0</v>
      </c>
      <c r="D15" s="18">
        <v>0</v>
      </c>
      <c r="E15" s="17">
        <v>0.5979249772294466</v>
      </c>
      <c r="F15" s="2"/>
      <c r="G15" s="2">
        <f t="shared" ref="G15:G78" si="2">EXP(F15)/(1+EXP(F15))</f>
        <v>0.5</v>
      </c>
      <c r="H15" s="2">
        <f t="shared" ref="H15:H78" si="3">G15*($B$6^B15*(1-$B$6)^(1-B15)*$B$7^C15*(1-$B$7)^(1-C15)*$B$8^D15*(1-$B$8)^(1-D15))+(SUM(B15:D15)=0)*(1-G15)^(SUM(B15:D15)=0)</f>
        <v>0.5625</v>
      </c>
      <c r="I15" s="2">
        <f t="shared" ref="I15:I78" si="4">LN(H15)</f>
        <v>-0.5753641449035618</v>
      </c>
      <c r="J15" s="19"/>
      <c r="K15" s="13">
        <v>0.2</v>
      </c>
      <c r="L15">
        <f t="shared" si="0"/>
        <v>0.5</v>
      </c>
      <c r="M15">
        <f t="shared" si="1"/>
        <v>0.5</v>
      </c>
    </row>
    <row r="16" spans="1:13">
      <c r="A16" s="4">
        <v>3</v>
      </c>
      <c r="B16" s="18">
        <v>0</v>
      </c>
      <c r="C16" s="18">
        <v>0</v>
      </c>
      <c r="D16" s="18">
        <v>0</v>
      </c>
      <c r="E16" s="17">
        <v>0.55144659931301732</v>
      </c>
      <c r="F16" s="2"/>
      <c r="G16" s="2">
        <f t="shared" si="2"/>
        <v>0.5</v>
      </c>
      <c r="H16" s="2">
        <f t="shared" si="3"/>
        <v>0.5625</v>
      </c>
      <c r="I16" s="2">
        <f t="shared" si="4"/>
        <v>-0.5753641449035618</v>
      </c>
      <c r="J16" s="19"/>
      <c r="K16" s="19">
        <v>0.3</v>
      </c>
      <c r="L16">
        <f t="shared" si="0"/>
        <v>0.5</v>
      </c>
      <c r="M16">
        <f t="shared" si="1"/>
        <v>0.5</v>
      </c>
    </row>
    <row r="17" spans="1:13">
      <c r="A17" s="4">
        <v>4</v>
      </c>
      <c r="B17" s="18">
        <v>0</v>
      </c>
      <c r="C17" s="18">
        <v>1</v>
      </c>
      <c r="D17" s="18">
        <v>0</v>
      </c>
      <c r="E17" s="17">
        <v>0.76830245764582461</v>
      </c>
      <c r="F17" s="2"/>
      <c r="G17" s="2">
        <f t="shared" si="2"/>
        <v>0.5</v>
      </c>
      <c r="H17" s="2">
        <f t="shared" si="3"/>
        <v>6.25E-2</v>
      </c>
      <c r="I17" s="2">
        <f t="shared" si="4"/>
        <v>-2.7725887222397811</v>
      </c>
      <c r="J17" s="19"/>
      <c r="K17" s="13">
        <v>0.4</v>
      </c>
      <c r="L17">
        <f t="shared" si="0"/>
        <v>0.5</v>
      </c>
      <c r="M17">
        <f t="shared" si="1"/>
        <v>0.5</v>
      </c>
    </row>
    <row r="18" spans="1:13">
      <c r="A18" s="4">
        <v>5</v>
      </c>
      <c r="B18" s="18">
        <v>0</v>
      </c>
      <c r="C18" s="18">
        <v>1</v>
      </c>
      <c r="D18" s="18">
        <v>0</v>
      </c>
      <c r="E18" s="17">
        <v>0.73724460157841865</v>
      </c>
      <c r="F18" s="2"/>
      <c r="G18" s="2">
        <f t="shared" si="2"/>
        <v>0.5</v>
      </c>
      <c r="H18" s="2">
        <f t="shared" si="3"/>
        <v>6.25E-2</v>
      </c>
      <c r="I18" s="2">
        <f t="shared" si="4"/>
        <v>-2.7725887222397811</v>
      </c>
      <c r="J18" s="19"/>
      <c r="K18" s="19">
        <v>0.5</v>
      </c>
      <c r="L18">
        <f t="shared" si="0"/>
        <v>0.5</v>
      </c>
      <c r="M18">
        <f t="shared" si="1"/>
        <v>0.5</v>
      </c>
    </row>
    <row r="19" spans="1:13">
      <c r="A19" s="4">
        <v>6</v>
      </c>
      <c r="B19" s="18">
        <v>0</v>
      </c>
      <c r="C19" s="18">
        <v>0</v>
      </c>
      <c r="D19" s="18">
        <v>1</v>
      </c>
      <c r="E19" s="17">
        <v>0.46424831962860758</v>
      </c>
      <c r="F19" s="2"/>
      <c r="G19" s="2">
        <f t="shared" si="2"/>
        <v>0.5</v>
      </c>
      <c r="H19" s="2">
        <f t="shared" si="3"/>
        <v>6.25E-2</v>
      </c>
      <c r="I19" s="2">
        <f t="shared" si="4"/>
        <v>-2.7725887222397811</v>
      </c>
      <c r="J19" s="19"/>
      <c r="K19" s="13">
        <v>0.6</v>
      </c>
      <c r="L19">
        <f t="shared" si="0"/>
        <v>0.5</v>
      </c>
      <c r="M19">
        <f t="shared" si="1"/>
        <v>0.5</v>
      </c>
    </row>
    <row r="20" spans="1:13">
      <c r="A20" s="4">
        <v>7</v>
      </c>
      <c r="B20" s="18">
        <v>0</v>
      </c>
      <c r="C20" s="18">
        <v>0</v>
      </c>
      <c r="D20" s="18">
        <v>0</v>
      </c>
      <c r="E20" s="17">
        <v>0.95173870867605403</v>
      </c>
      <c r="F20" s="2"/>
      <c r="G20" s="2">
        <f t="shared" si="2"/>
        <v>0.5</v>
      </c>
      <c r="H20" s="2">
        <f t="shared" si="3"/>
        <v>0.5625</v>
      </c>
      <c r="I20" s="2">
        <f t="shared" si="4"/>
        <v>-0.5753641449035618</v>
      </c>
      <c r="J20" s="19"/>
      <c r="K20" s="19">
        <v>0.7</v>
      </c>
      <c r="L20">
        <f t="shared" si="0"/>
        <v>0.5</v>
      </c>
      <c r="M20">
        <f t="shared" si="1"/>
        <v>0.5</v>
      </c>
    </row>
    <row r="21" spans="1:13">
      <c r="A21" s="4">
        <v>8</v>
      </c>
      <c r="B21" s="18">
        <v>0</v>
      </c>
      <c r="C21" s="18">
        <v>0</v>
      </c>
      <c r="D21" s="18">
        <v>1</v>
      </c>
      <c r="E21" s="17">
        <v>0.16491503108702332</v>
      </c>
      <c r="F21" s="2"/>
      <c r="G21" s="2">
        <f t="shared" si="2"/>
        <v>0.5</v>
      </c>
      <c r="H21" s="2">
        <f t="shared" si="3"/>
        <v>6.25E-2</v>
      </c>
      <c r="I21" s="2">
        <f t="shared" si="4"/>
        <v>-2.7725887222397811</v>
      </c>
      <c r="J21" s="19"/>
      <c r="K21" s="13">
        <v>0.8</v>
      </c>
      <c r="L21">
        <f t="shared" si="0"/>
        <v>0.5</v>
      </c>
      <c r="M21">
        <f t="shared" si="1"/>
        <v>0.5</v>
      </c>
    </row>
    <row r="22" spans="1:13">
      <c r="A22" s="4">
        <v>9</v>
      </c>
      <c r="B22" s="18">
        <v>0</v>
      </c>
      <c r="C22" s="18">
        <v>0</v>
      </c>
      <c r="D22" s="18">
        <v>0</v>
      </c>
      <c r="E22" s="17">
        <v>0.38713764378224469</v>
      </c>
      <c r="F22" s="2"/>
      <c r="G22" s="2">
        <f t="shared" si="2"/>
        <v>0.5</v>
      </c>
      <c r="H22" s="2">
        <f t="shared" si="3"/>
        <v>0.5625</v>
      </c>
      <c r="I22" s="2">
        <f t="shared" si="4"/>
        <v>-0.5753641449035618</v>
      </c>
      <c r="J22" s="19"/>
      <c r="K22" s="19">
        <v>0.9</v>
      </c>
      <c r="L22">
        <f t="shared" si="0"/>
        <v>0.5</v>
      </c>
      <c r="M22">
        <f t="shared" si="1"/>
        <v>0.5</v>
      </c>
    </row>
    <row r="23" spans="1:13">
      <c r="A23" s="4">
        <v>10</v>
      </c>
      <c r="B23" s="18">
        <v>0</v>
      </c>
      <c r="C23" s="18">
        <v>0</v>
      </c>
      <c r="D23" s="18">
        <v>1</v>
      </c>
      <c r="E23" s="17">
        <v>0.67157308767241819</v>
      </c>
      <c r="F23" s="2"/>
      <c r="G23" s="2">
        <f t="shared" si="2"/>
        <v>0.5</v>
      </c>
      <c r="H23" s="2">
        <f t="shared" si="3"/>
        <v>6.25E-2</v>
      </c>
      <c r="I23" s="2">
        <f t="shared" si="4"/>
        <v>-2.7725887222397811</v>
      </c>
      <c r="J23" s="19"/>
      <c r="K23" s="13">
        <v>1</v>
      </c>
      <c r="L23">
        <f t="shared" si="0"/>
        <v>0.5</v>
      </c>
      <c r="M23">
        <f t="shared" si="1"/>
        <v>0.5</v>
      </c>
    </row>
    <row r="24" spans="1:13">
      <c r="A24" s="4">
        <v>11</v>
      </c>
      <c r="B24" s="18">
        <v>1</v>
      </c>
      <c r="C24" s="18">
        <v>1</v>
      </c>
      <c r="D24" s="18">
        <v>1</v>
      </c>
      <c r="E24" s="17">
        <v>0.66602031526009764</v>
      </c>
      <c r="F24" s="2"/>
      <c r="G24" s="2">
        <f t="shared" si="2"/>
        <v>0.5</v>
      </c>
      <c r="H24" s="2">
        <f t="shared" si="3"/>
        <v>6.25E-2</v>
      </c>
      <c r="I24" s="2">
        <f t="shared" si="4"/>
        <v>-2.7725887222397811</v>
      </c>
      <c r="J24" s="19"/>
      <c r="K24" s="19"/>
    </row>
    <row r="25" spans="1:13">
      <c r="A25" s="4">
        <v>12</v>
      </c>
      <c r="B25" s="18">
        <v>0</v>
      </c>
      <c r="C25" s="18">
        <v>0</v>
      </c>
      <c r="D25" s="18">
        <v>0</v>
      </c>
      <c r="E25" s="17">
        <v>0.54697266349878926</v>
      </c>
      <c r="F25" s="2"/>
      <c r="G25" s="2">
        <f t="shared" si="2"/>
        <v>0.5</v>
      </c>
      <c r="H25" s="2">
        <f t="shared" si="3"/>
        <v>0.5625</v>
      </c>
      <c r="I25" s="2">
        <f t="shared" si="4"/>
        <v>-0.5753641449035618</v>
      </c>
      <c r="J25" s="19"/>
      <c r="K25" s="19"/>
    </row>
    <row r="26" spans="1:13">
      <c r="A26" s="4">
        <v>13</v>
      </c>
      <c r="B26" s="18">
        <v>1</v>
      </c>
      <c r="C26" s="18">
        <v>0</v>
      </c>
      <c r="D26" s="18">
        <v>0</v>
      </c>
      <c r="E26" s="17">
        <v>0.12362872273153247</v>
      </c>
      <c r="F26" s="2"/>
      <c r="G26" s="2">
        <f t="shared" si="2"/>
        <v>0.5</v>
      </c>
      <c r="H26" s="2">
        <f t="shared" si="3"/>
        <v>6.25E-2</v>
      </c>
      <c r="I26" s="2">
        <f t="shared" si="4"/>
        <v>-2.7725887222397811</v>
      </c>
      <c r="J26" s="19"/>
      <c r="K26" s="19"/>
    </row>
    <row r="27" spans="1:13">
      <c r="A27" s="4">
        <v>14</v>
      </c>
      <c r="B27" s="18">
        <v>0</v>
      </c>
      <c r="C27" s="18">
        <v>0</v>
      </c>
      <c r="D27" s="18">
        <v>0</v>
      </c>
      <c r="E27" s="17">
        <v>0.69308572913236999</v>
      </c>
      <c r="F27" s="2"/>
      <c r="G27" s="2">
        <f t="shared" si="2"/>
        <v>0.5</v>
      </c>
      <c r="H27" s="2">
        <f t="shared" si="3"/>
        <v>0.5625</v>
      </c>
      <c r="I27" s="2">
        <f t="shared" si="4"/>
        <v>-0.5753641449035618</v>
      </c>
      <c r="J27" s="19"/>
      <c r="K27" s="19"/>
    </row>
    <row r="28" spans="1:13">
      <c r="A28" s="4">
        <v>15</v>
      </c>
      <c r="B28" s="18">
        <v>0</v>
      </c>
      <c r="C28" s="18">
        <v>0</v>
      </c>
      <c r="D28" s="18">
        <v>0</v>
      </c>
      <c r="E28" s="17">
        <v>4.0856719282272635E-2</v>
      </c>
      <c r="F28" s="2"/>
      <c r="G28" s="2">
        <f t="shared" si="2"/>
        <v>0.5</v>
      </c>
      <c r="H28" s="2">
        <f t="shared" si="3"/>
        <v>0.5625</v>
      </c>
      <c r="I28" s="2">
        <f t="shared" si="4"/>
        <v>-0.5753641449035618</v>
      </c>
      <c r="J28" s="19"/>
      <c r="K28" s="19"/>
    </row>
    <row r="29" spans="1:13">
      <c r="A29" s="4">
        <v>16</v>
      </c>
      <c r="B29" s="18">
        <v>0</v>
      </c>
      <c r="C29" s="18">
        <v>0</v>
      </c>
      <c r="D29" s="18">
        <v>0</v>
      </c>
      <c r="E29" s="17">
        <v>1.347869371234478E-2</v>
      </c>
      <c r="F29" s="2"/>
      <c r="G29" s="2">
        <f t="shared" si="2"/>
        <v>0.5</v>
      </c>
      <c r="H29" s="2">
        <f t="shared" si="3"/>
        <v>0.5625</v>
      </c>
      <c r="I29" s="2">
        <f t="shared" si="4"/>
        <v>-0.5753641449035618</v>
      </c>
      <c r="J29" s="19"/>
      <c r="K29" s="19"/>
    </row>
    <row r="30" spans="1:13">
      <c r="A30" s="4">
        <v>17</v>
      </c>
      <c r="B30" s="18">
        <v>0</v>
      </c>
      <c r="C30" s="18">
        <v>0</v>
      </c>
      <c r="D30" s="18">
        <v>0</v>
      </c>
      <c r="E30" s="17">
        <v>8.6336793905210207E-2</v>
      </c>
      <c r="F30" s="2"/>
      <c r="G30" s="2">
        <f t="shared" si="2"/>
        <v>0.5</v>
      </c>
      <c r="H30" s="2">
        <f t="shared" si="3"/>
        <v>0.5625</v>
      </c>
      <c r="I30" s="2">
        <f t="shared" si="4"/>
        <v>-0.5753641449035618</v>
      </c>
      <c r="J30" s="19"/>
      <c r="K30" s="19"/>
    </row>
    <row r="31" spans="1:13">
      <c r="A31" s="4">
        <v>18</v>
      </c>
      <c r="B31" s="18">
        <v>0</v>
      </c>
      <c r="C31" s="18">
        <v>0</v>
      </c>
      <c r="D31" s="18">
        <v>1</v>
      </c>
      <c r="E31" s="17">
        <v>0.40527555090621625</v>
      </c>
      <c r="F31" s="2"/>
      <c r="G31" s="2">
        <f t="shared" si="2"/>
        <v>0.5</v>
      </c>
      <c r="H31" s="2">
        <f t="shared" si="3"/>
        <v>6.25E-2</v>
      </c>
      <c r="I31" s="2">
        <f t="shared" si="4"/>
        <v>-2.7725887222397811</v>
      </c>
      <c r="J31" s="19"/>
      <c r="K31" s="19"/>
    </row>
    <row r="32" spans="1:13">
      <c r="A32" s="4">
        <v>19</v>
      </c>
      <c r="B32" s="18">
        <v>0</v>
      </c>
      <c r="C32" s="18">
        <v>1</v>
      </c>
      <c r="D32" s="18">
        <v>0</v>
      </c>
      <c r="E32" s="17">
        <v>0.98719973257424343</v>
      </c>
      <c r="F32" s="2"/>
      <c r="G32" s="2">
        <f t="shared" si="2"/>
        <v>0.5</v>
      </c>
      <c r="H32" s="2">
        <f t="shared" si="3"/>
        <v>6.25E-2</v>
      </c>
      <c r="I32" s="2">
        <f t="shared" si="4"/>
        <v>-2.7725887222397811</v>
      </c>
      <c r="J32" s="19"/>
      <c r="K32" s="19"/>
    </row>
    <row r="33" spans="1:11">
      <c r="A33" s="4">
        <v>20</v>
      </c>
      <c r="B33" s="18">
        <v>0</v>
      </c>
      <c r="C33" s="18">
        <v>0</v>
      </c>
      <c r="D33" s="18">
        <v>0</v>
      </c>
      <c r="E33" s="17">
        <v>0.33127006033637851</v>
      </c>
      <c r="F33" s="2"/>
      <c r="G33" s="2">
        <f t="shared" si="2"/>
        <v>0.5</v>
      </c>
      <c r="H33" s="2">
        <f t="shared" si="3"/>
        <v>0.5625</v>
      </c>
      <c r="I33" s="2">
        <f t="shared" si="4"/>
        <v>-0.5753641449035618</v>
      </c>
      <c r="J33" s="19"/>
      <c r="K33" s="19"/>
    </row>
    <row r="34" spans="1:11">
      <c r="A34" s="4">
        <v>21</v>
      </c>
      <c r="B34" s="18">
        <v>0</v>
      </c>
      <c r="C34" s="18">
        <v>0</v>
      </c>
      <c r="D34" s="18">
        <v>0</v>
      </c>
      <c r="E34" s="17">
        <v>0.35957820786150752</v>
      </c>
      <c r="F34" s="2"/>
      <c r="G34" s="2">
        <f t="shared" si="2"/>
        <v>0.5</v>
      </c>
      <c r="H34" s="2">
        <f t="shared" si="3"/>
        <v>0.5625</v>
      </c>
      <c r="I34" s="2">
        <f t="shared" si="4"/>
        <v>-0.5753641449035618</v>
      </c>
      <c r="J34" s="19"/>
      <c r="K34" s="19"/>
    </row>
    <row r="35" spans="1:11">
      <c r="A35" s="4">
        <v>22</v>
      </c>
      <c r="B35" s="18">
        <v>0</v>
      </c>
      <c r="C35" s="18">
        <v>1</v>
      </c>
      <c r="D35" s="18">
        <v>0</v>
      </c>
      <c r="E35" s="17">
        <v>6.2871014685127902E-2</v>
      </c>
      <c r="F35" s="2"/>
      <c r="G35" s="2">
        <f t="shared" si="2"/>
        <v>0.5</v>
      </c>
      <c r="H35" s="2">
        <f t="shared" si="3"/>
        <v>6.25E-2</v>
      </c>
      <c r="I35" s="2">
        <f t="shared" si="4"/>
        <v>-2.7725887222397811</v>
      </c>
      <c r="J35" s="19"/>
      <c r="K35" s="19"/>
    </row>
    <row r="36" spans="1:11">
      <c r="A36" s="4">
        <v>23</v>
      </c>
      <c r="B36" s="18">
        <v>1</v>
      </c>
      <c r="C36" s="18">
        <v>0</v>
      </c>
      <c r="D36" s="18">
        <v>1</v>
      </c>
      <c r="E36" s="17">
        <v>0.3651874961504209</v>
      </c>
      <c r="F36" s="2"/>
      <c r="G36" s="2">
        <f t="shared" si="2"/>
        <v>0.5</v>
      </c>
      <c r="H36" s="2">
        <f t="shared" si="3"/>
        <v>6.25E-2</v>
      </c>
      <c r="I36" s="2">
        <f t="shared" si="4"/>
        <v>-2.7725887222397811</v>
      </c>
      <c r="J36" s="19"/>
      <c r="K36" s="19"/>
    </row>
    <row r="37" spans="1:11">
      <c r="A37" s="4">
        <v>24</v>
      </c>
      <c r="B37" s="18">
        <v>0</v>
      </c>
      <c r="C37" s="18">
        <v>0</v>
      </c>
      <c r="D37" s="18">
        <v>0</v>
      </c>
      <c r="E37" s="17">
        <v>0.30702868284001417</v>
      </c>
      <c r="F37" s="2"/>
      <c r="G37" s="2">
        <f t="shared" si="2"/>
        <v>0.5</v>
      </c>
      <c r="H37" s="2">
        <f t="shared" si="3"/>
        <v>0.5625</v>
      </c>
      <c r="I37" s="2">
        <f t="shared" si="4"/>
        <v>-0.5753641449035618</v>
      </c>
      <c r="J37" s="19"/>
      <c r="K37" s="19"/>
    </row>
    <row r="38" spans="1:11">
      <c r="A38" s="4">
        <v>25</v>
      </c>
      <c r="B38" s="18">
        <v>0</v>
      </c>
      <c r="C38" s="18">
        <v>0</v>
      </c>
      <c r="D38" s="18">
        <v>0</v>
      </c>
      <c r="E38" s="17">
        <v>0.14191384266985119</v>
      </c>
      <c r="F38" s="2"/>
      <c r="G38" s="2">
        <f t="shared" si="2"/>
        <v>0.5</v>
      </c>
      <c r="H38" s="2">
        <f t="shared" si="3"/>
        <v>0.5625</v>
      </c>
      <c r="I38" s="2">
        <f t="shared" si="4"/>
        <v>-0.5753641449035618</v>
      </c>
      <c r="J38" s="19"/>
      <c r="K38" s="19"/>
    </row>
    <row r="39" spans="1:11">
      <c r="A39" s="4">
        <v>26</v>
      </c>
      <c r="B39" s="18">
        <v>0</v>
      </c>
      <c r="C39" s="18">
        <v>0</v>
      </c>
      <c r="D39" s="18">
        <v>0</v>
      </c>
      <c r="E39" s="17">
        <v>5.8248632697683878E-2</v>
      </c>
      <c r="F39" s="2"/>
      <c r="G39" s="2">
        <f t="shared" si="2"/>
        <v>0.5</v>
      </c>
      <c r="H39" s="2">
        <f t="shared" si="3"/>
        <v>0.5625</v>
      </c>
      <c r="I39" s="2">
        <f t="shared" si="4"/>
        <v>-0.5753641449035618</v>
      </c>
      <c r="J39" s="19"/>
      <c r="K39" s="19"/>
    </row>
    <row r="40" spans="1:11">
      <c r="A40" s="4">
        <v>27</v>
      </c>
      <c r="B40" s="18">
        <v>0</v>
      </c>
      <c r="C40" s="18">
        <v>0</v>
      </c>
      <c r="D40" s="18">
        <v>0</v>
      </c>
      <c r="E40" s="17">
        <v>0.59598085947261925</v>
      </c>
      <c r="F40" s="2"/>
      <c r="G40" s="2">
        <f t="shared" si="2"/>
        <v>0.5</v>
      </c>
      <c r="H40" s="2">
        <f t="shared" si="3"/>
        <v>0.5625</v>
      </c>
      <c r="I40" s="2">
        <f t="shared" si="4"/>
        <v>-0.5753641449035618</v>
      </c>
      <c r="J40" s="19"/>
      <c r="K40" s="19"/>
    </row>
    <row r="41" spans="1:11">
      <c r="A41" s="4">
        <v>28</v>
      </c>
      <c r="B41" s="18">
        <v>0</v>
      </c>
      <c r="C41" s="18">
        <v>0</v>
      </c>
      <c r="D41" s="18">
        <v>0</v>
      </c>
      <c r="E41" s="17">
        <v>0.99766118291505124</v>
      </c>
      <c r="F41" s="2"/>
      <c r="G41" s="2">
        <f t="shared" si="2"/>
        <v>0.5</v>
      </c>
      <c r="H41" s="2">
        <f t="shared" si="3"/>
        <v>0.5625</v>
      </c>
      <c r="I41" s="2">
        <f t="shared" si="4"/>
        <v>-0.5753641449035618</v>
      </c>
      <c r="J41" s="19"/>
      <c r="K41" s="19"/>
    </row>
    <row r="42" spans="1:11">
      <c r="A42" s="4">
        <v>29</v>
      </c>
      <c r="B42" s="18">
        <v>0</v>
      </c>
      <c r="C42" s="18">
        <v>0</v>
      </c>
      <c r="D42" s="18">
        <v>0</v>
      </c>
      <c r="E42" s="17">
        <v>0.65265227530047376</v>
      </c>
      <c r="F42" s="2"/>
      <c r="G42" s="2">
        <f t="shared" si="2"/>
        <v>0.5</v>
      </c>
      <c r="H42" s="2">
        <f t="shared" si="3"/>
        <v>0.5625</v>
      </c>
      <c r="I42" s="2">
        <f t="shared" si="4"/>
        <v>-0.5753641449035618</v>
      </c>
      <c r="J42" s="19"/>
      <c r="K42" s="19"/>
    </row>
    <row r="43" spans="1:11">
      <c r="A43" s="4">
        <v>30</v>
      </c>
      <c r="B43" s="18">
        <v>0</v>
      </c>
      <c r="C43" s="18">
        <v>0</v>
      </c>
      <c r="D43" s="18">
        <v>0</v>
      </c>
      <c r="E43" s="17">
        <v>0.14148748180857407</v>
      </c>
      <c r="F43" s="2"/>
      <c r="G43" s="2">
        <f t="shared" si="2"/>
        <v>0.5</v>
      </c>
      <c r="H43" s="2">
        <f t="shared" si="3"/>
        <v>0.5625</v>
      </c>
      <c r="I43" s="2">
        <f t="shared" si="4"/>
        <v>-0.5753641449035618</v>
      </c>
      <c r="J43" s="19"/>
      <c r="K43" s="19"/>
    </row>
    <row r="44" spans="1:11">
      <c r="A44" s="4">
        <v>31</v>
      </c>
      <c r="B44" s="18">
        <v>0</v>
      </c>
      <c r="C44" s="18">
        <v>0</v>
      </c>
      <c r="D44" s="18">
        <v>0</v>
      </c>
      <c r="E44" s="17">
        <v>0.47434239050474414</v>
      </c>
      <c r="F44" s="2"/>
      <c r="G44" s="2">
        <f t="shared" si="2"/>
        <v>0.5</v>
      </c>
      <c r="H44" s="2">
        <f t="shared" si="3"/>
        <v>0.5625</v>
      </c>
      <c r="I44" s="2">
        <f t="shared" si="4"/>
        <v>-0.5753641449035618</v>
      </c>
      <c r="J44" s="19"/>
      <c r="K44" s="19"/>
    </row>
    <row r="45" spans="1:11">
      <c r="A45" s="4">
        <v>32</v>
      </c>
      <c r="B45" s="18">
        <v>0</v>
      </c>
      <c r="C45" s="18">
        <v>0</v>
      </c>
      <c r="D45" s="18">
        <v>0</v>
      </c>
      <c r="E45" s="17">
        <v>0.36170661774777457</v>
      </c>
      <c r="F45" s="2"/>
      <c r="G45" s="2">
        <f t="shared" si="2"/>
        <v>0.5</v>
      </c>
      <c r="H45" s="2">
        <f t="shared" si="3"/>
        <v>0.5625</v>
      </c>
      <c r="I45" s="2">
        <f t="shared" si="4"/>
        <v>-0.5753641449035618</v>
      </c>
      <c r="J45" s="19"/>
      <c r="K45" s="19"/>
    </row>
    <row r="46" spans="1:11">
      <c r="A46" s="4">
        <v>33</v>
      </c>
      <c r="B46" s="18">
        <v>0</v>
      </c>
      <c r="C46" s="18">
        <v>0</v>
      </c>
      <c r="D46" s="18">
        <v>0</v>
      </c>
      <c r="E46" s="17">
        <v>0.14712913786376802</v>
      </c>
      <c r="F46" s="2"/>
      <c r="G46" s="2">
        <f t="shared" si="2"/>
        <v>0.5</v>
      </c>
      <c r="H46" s="2">
        <f t="shared" si="3"/>
        <v>0.5625</v>
      </c>
      <c r="I46" s="2">
        <f t="shared" si="4"/>
        <v>-0.5753641449035618</v>
      </c>
      <c r="J46" s="19"/>
      <c r="K46" s="19"/>
    </row>
    <row r="47" spans="1:11">
      <c r="A47" s="4">
        <v>34</v>
      </c>
      <c r="B47" s="18">
        <v>0</v>
      </c>
      <c r="C47" s="18">
        <v>1</v>
      </c>
      <c r="D47" s="18">
        <v>0</v>
      </c>
      <c r="E47" s="17">
        <v>0.35932255882771558</v>
      </c>
      <c r="F47" s="2"/>
      <c r="G47" s="2">
        <f t="shared" si="2"/>
        <v>0.5</v>
      </c>
      <c r="H47" s="2">
        <f t="shared" si="3"/>
        <v>6.25E-2</v>
      </c>
      <c r="I47" s="2">
        <f t="shared" si="4"/>
        <v>-2.7725887222397811</v>
      </c>
      <c r="J47" s="19"/>
      <c r="K47" s="19"/>
    </row>
    <row r="48" spans="1:11">
      <c r="A48" s="4">
        <v>35</v>
      </c>
      <c r="B48" s="18">
        <v>0</v>
      </c>
      <c r="C48" s="18">
        <v>0</v>
      </c>
      <c r="D48" s="18">
        <v>1</v>
      </c>
      <c r="E48" s="17">
        <v>0.47586577559376964</v>
      </c>
      <c r="F48" s="2"/>
      <c r="G48" s="2">
        <f t="shared" si="2"/>
        <v>0.5</v>
      </c>
      <c r="H48" s="2">
        <f t="shared" si="3"/>
        <v>6.25E-2</v>
      </c>
      <c r="I48" s="2">
        <f t="shared" si="4"/>
        <v>-2.7725887222397811</v>
      </c>
      <c r="J48" s="19"/>
      <c r="K48" s="19"/>
    </row>
    <row r="49" spans="1:11">
      <c r="A49" s="4">
        <v>36</v>
      </c>
      <c r="B49" s="18">
        <v>0</v>
      </c>
      <c r="C49" s="18">
        <v>0</v>
      </c>
      <c r="D49" s="18">
        <v>0</v>
      </c>
      <c r="E49" s="17">
        <v>0.23918995742443894</v>
      </c>
      <c r="F49" s="2"/>
      <c r="G49" s="2">
        <f t="shared" si="2"/>
        <v>0.5</v>
      </c>
      <c r="H49" s="2">
        <f t="shared" si="3"/>
        <v>0.5625</v>
      </c>
      <c r="I49" s="2">
        <f t="shared" si="4"/>
        <v>-0.5753641449035618</v>
      </c>
      <c r="J49" s="19"/>
      <c r="K49" s="19"/>
    </row>
    <row r="50" spans="1:11">
      <c r="A50" s="4">
        <v>37</v>
      </c>
      <c r="B50" s="18">
        <v>0</v>
      </c>
      <c r="C50" s="18">
        <v>0</v>
      </c>
      <c r="D50" s="18">
        <v>0</v>
      </c>
      <c r="E50" s="17">
        <v>4.0884017105495829E-3</v>
      </c>
      <c r="F50" s="2"/>
      <c r="G50" s="2">
        <f t="shared" si="2"/>
        <v>0.5</v>
      </c>
      <c r="H50" s="2">
        <f t="shared" si="3"/>
        <v>0.5625</v>
      </c>
      <c r="I50" s="2">
        <f t="shared" si="4"/>
        <v>-0.5753641449035618</v>
      </c>
      <c r="J50" s="19"/>
      <c r="K50" s="19"/>
    </row>
    <row r="51" spans="1:11">
      <c r="A51" s="4">
        <v>38</v>
      </c>
      <c r="B51" s="18">
        <v>0</v>
      </c>
      <c r="C51" s="18">
        <v>0</v>
      </c>
      <c r="D51" s="18">
        <v>0</v>
      </c>
      <c r="E51" s="17">
        <v>0.55607007594482383</v>
      </c>
      <c r="F51" s="2"/>
      <c r="G51" s="2">
        <f t="shared" si="2"/>
        <v>0.5</v>
      </c>
      <c r="H51" s="2">
        <f t="shared" si="3"/>
        <v>0.5625</v>
      </c>
      <c r="I51" s="2">
        <f t="shared" si="4"/>
        <v>-0.5753641449035618</v>
      </c>
      <c r="J51" s="19"/>
      <c r="K51" s="19"/>
    </row>
    <row r="52" spans="1:11">
      <c r="A52" s="4">
        <v>39</v>
      </c>
      <c r="B52" s="18">
        <v>0</v>
      </c>
      <c r="C52" s="18">
        <v>0</v>
      </c>
      <c r="D52" s="18">
        <v>0</v>
      </c>
      <c r="E52" s="17">
        <v>0.61790845679183803</v>
      </c>
      <c r="F52" s="2"/>
      <c r="G52" s="2">
        <f t="shared" si="2"/>
        <v>0.5</v>
      </c>
      <c r="H52" s="2">
        <f t="shared" si="3"/>
        <v>0.5625</v>
      </c>
      <c r="I52" s="2">
        <f t="shared" si="4"/>
        <v>-0.5753641449035618</v>
      </c>
      <c r="J52" s="19"/>
      <c r="K52" s="19"/>
    </row>
    <row r="53" spans="1:11">
      <c r="A53" s="4">
        <v>40</v>
      </c>
      <c r="B53" s="18">
        <v>0</v>
      </c>
      <c r="C53" s="18">
        <v>0</v>
      </c>
      <c r="D53" s="18">
        <v>1</v>
      </c>
      <c r="E53" s="17">
        <v>0.76541486438046835</v>
      </c>
      <c r="F53" s="2"/>
      <c r="G53" s="2">
        <f t="shared" si="2"/>
        <v>0.5</v>
      </c>
      <c r="H53" s="2">
        <f t="shared" si="3"/>
        <v>6.25E-2</v>
      </c>
      <c r="I53" s="2">
        <f t="shared" si="4"/>
        <v>-2.7725887222397811</v>
      </c>
      <c r="J53" s="19"/>
      <c r="K53" s="19"/>
    </row>
    <row r="54" spans="1:11">
      <c r="A54" s="4">
        <v>41</v>
      </c>
      <c r="B54" s="18">
        <v>0</v>
      </c>
      <c r="C54" s="18">
        <v>0</v>
      </c>
      <c r="D54" s="18">
        <v>1</v>
      </c>
      <c r="E54" s="17">
        <v>0.45577717775945903</v>
      </c>
      <c r="F54" s="2"/>
      <c r="G54" s="2">
        <f t="shared" si="2"/>
        <v>0.5</v>
      </c>
      <c r="H54" s="2">
        <f t="shared" si="3"/>
        <v>6.25E-2</v>
      </c>
      <c r="I54" s="2">
        <f t="shared" si="4"/>
        <v>-2.7725887222397811</v>
      </c>
      <c r="J54" s="19"/>
      <c r="K54" s="19"/>
    </row>
    <row r="55" spans="1:11">
      <c r="A55" s="4">
        <v>42</v>
      </c>
      <c r="B55" s="18">
        <v>0</v>
      </c>
      <c r="C55" s="18">
        <v>0</v>
      </c>
      <c r="D55" s="18">
        <v>0</v>
      </c>
      <c r="E55" s="17">
        <v>0.31594848668488917</v>
      </c>
      <c r="F55" s="2"/>
      <c r="G55" s="2">
        <f t="shared" si="2"/>
        <v>0.5</v>
      </c>
      <c r="H55" s="2">
        <f t="shared" si="3"/>
        <v>0.5625</v>
      </c>
      <c r="I55" s="2">
        <f t="shared" si="4"/>
        <v>-0.5753641449035618</v>
      </c>
      <c r="J55" s="19"/>
      <c r="K55" s="19"/>
    </row>
    <row r="56" spans="1:11">
      <c r="A56" s="4">
        <v>43</v>
      </c>
      <c r="B56" s="18">
        <v>0</v>
      </c>
      <c r="C56" s="18">
        <v>0</v>
      </c>
      <c r="D56" s="18">
        <v>0</v>
      </c>
      <c r="E56" s="17">
        <v>0.2264338674560431</v>
      </c>
      <c r="F56" s="2"/>
      <c r="G56" s="2">
        <f t="shared" si="2"/>
        <v>0.5</v>
      </c>
      <c r="H56" s="2">
        <f t="shared" si="3"/>
        <v>0.5625</v>
      </c>
      <c r="I56" s="2">
        <f t="shared" si="4"/>
        <v>-0.5753641449035618</v>
      </c>
      <c r="J56" s="19"/>
      <c r="K56" s="19"/>
    </row>
    <row r="57" spans="1:11">
      <c r="A57" s="4">
        <v>44</v>
      </c>
      <c r="B57" s="18">
        <v>1</v>
      </c>
      <c r="C57" s="18">
        <v>0</v>
      </c>
      <c r="D57" s="18">
        <v>0</v>
      </c>
      <c r="E57" s="17">
        <v>0.4861906643159517</v>
      </c>
      <c r="F57" s="2"/>
      <c r="G57" s="2">
        <f t="shared" si="2"/>
        <v>0.5</v>
      </c>
      <c r="H57" s="2">
        <f t="shared" si="3"/>
        <v>6.25E-2</v>
      </c>
      <c r="I57" s="2">
        <f t="shared" si="4"/>
        <v>-2.7725887222397811</v>
      </c>
      <c r="J57" s="19"/>
      <c r="K57" s="19"/>
    </row>
    <row r="58" spans="1:11">
      <c r="A58" s="4">
        <v>45</v>
      </c>
      <c r="B58" s="18">
        <v>0</v>
      </c>
      <c r="C58" s="18">
        <v>0</v>
      </c>
      <c r="D58" s="18">
        <v>0</v>
      </c>
      <c r="E58" s="17">
        <v>4.482274285274368E-2</v>
      </c>
      <c r="F58" s="2"/>
      <c r="G58" s="2">
        <f t="shared" si="2"/>
        <v>0.5</v>
      </c>
      <c r="H58" s="2">
        <f t="shared" si="3"/>
        <v>0.5625</v>
      </c>
      <c r="I58" s="2">
        <f t="shared" si="4"/>
        <v>-0.5753641449035618</v>
      </c>
      <c r="J58" s="19"/>
      <c r="K58" s="19"/>
    </row>
    <row r="59" spans="1:11">
      <c r="A59" s="4">
        <v>46</v>
      </c>
      <c r="B59" s="18">
        <v>0</v>
      </c>
      <c r="C59" s="18">
        <v>0</v>
      </c>
      <c r="D59" s="18">
        <v>1</v>
      </c>
      <c r="E59" s="17">
        <v>0.17049111493739355</v>
      </c>
      <c r="F59" s="2"/>
      <c r="G59" s="2">
        <f t="shared" si="2"/>
        <v>0.5</v>
      </c>
      <c r="H59" s="2">
        <f t="shared" si="3"/>
        <v>6.25E-2</v>
      </c>
      <c r="I59" s="2">
        <f t="shared" si="4"/>
        <v>-2.7725887222397811</v>
      </c>
      <c r="J59" s="19"/>
      <c r="K59" s="19"/>
    </row>
    <row r="60" spans="1:11">
      <c r="A60" s="4">
        <v>47</v>
      </c>
      <c r="B60" s="18">
        <v>0</v>
      </c>
      <c r="C60" s="18">
        <v>0</v>
      </c>
      <c r="D60" s="18">
        <v>0</v>
      </c>
      <c r="E60" s="17">
        <v>2.062773957527142E-2</v>
      </c>
      <c r="F60" s="2"/>
      <c r="G60" s="2">
        <f t="shared" si="2"/>
        <v>0.5</v>
      </c>
      <c r="H60" s="2">
        <f t="shared" si="3"/>
        <v>0.5625</v>
      </c>
      <c r="I60" s="2">
        <f t="shared" si="4"/>
        <v>-0.5753641449035618</v>
      </c>
      <c r="J60" s="19"/>
      <c r="K60" s="19"/>
    </row>
    <row r="61" spans="1:11">
      <c r="A61" s="4">
        <v>48</v>
      </c>
      <c r="B61" s="18">
        <v>1</v>
      </c>
      <c r="C61" s="18">
        <v>0</v>
      </c>
      <c r="D61" s="18">
        <v>1</v>
      </c>
      <c r="E61" s="17">
        <v>0.53266639735166654</v>
      </c>
      <c r="F61" s="2"/>
      <c r="G61" s="2">
        <f t="shared" si="2"/>
        <v>0.5</v>
      </c>
      <c r="H61" s="2">
        <f t="shared" si="3"/>
        <v>6.25E-2</v>
      </c>
      <c r="I61" s="2">
        <f t="shared" si="4"/>
        <v>-2.7725887222397811</v>
      </c>
      <c r="J61" s="19"/>
      <c r="K61" s="19"/>
    </row>
    <row r="62" spans="1:11">
      <c r="A62" s="4">
        <v>49</v>
      </c>
      <c r="B62" s="18">
        <v>0</v>
      </c>
      <c r="C62" s="18">
        <v>0</v>
      </c>
      <c r="D62" s="18">
        <v>1</v>
      </c>
      <c r="E62" s="17">
        <v>0.88990623588096884</v>
      </c>
      <c r="F62" s="2"/>
      <c r="G62" s="2">
        <f t="shared" si="2"/>
        <v>0.5</v>
      </c>
      <c r="H62" s="2">
        <f t="shared" si="3"/>
        <v>6.25E-2</v>
      </c>
      <c r="I62" s="2">
        <f t="shared" si="4"/>
        <v>-2.7725887222397811</v>
      </c>
      <c r="J62" s="19"/>
      <c r="K62" s="19"/>
    </row>
    <row r="63" spans="1:11">
      <c r="A63" s="4">
        <v>50</v>
      </c>
      <c r="B63" s="18">
        <v>1</v>
      </c>
      <c r="C63" s="18">
        <v>0</v>
      </c>
      <c r="D63" s="18">
        <v>1</v>
      </c>
      <c r="E63" s="17">
        <v>0.68064098798576045</v>
      </c>
      <c r="F63" s="2"/>
      <c r="G63" s="2">
        <f t="shared" si="2"/>
        <v>0.5</v>
      </c>
      <c r="H63" s="2">
        <f t="shared" si="3"/>
        <v>6.25E-2</v>
      </c>
      <c r="I63" s="2">
        <f t="shared" si="4"/>
        <v>-2.7725887222397811</v>
      </c>
      <c r="J63" s="19"/>
      <c r="K63" s="19"/>
    </row>
    <row r="64" spans="1:11">
      <c r="A64" s="4">
        <v>51</v>
      </c>
      <c r="B64" s="18">
        <v>0</v>
      </c>
      <c r="C64" s="18">
        <v>0</v>
      </c>
      <c r="D64" s="18">
        <v>1</v>
      </c>
      <c r="E64" s="17">
        <v>0.89065161733331566</v>
      </c>
      <c r="F64" s="2"/>
      <c r="G64" s="2">
        <f t="shared" si="2"/>
        <v>0.5</v>
      </c>
      <c r="H64" s="2">
        <f t="shared" si="3"/>
        <v>6.25E-2</v>
      </c>
      <c r="I64" s="2">
        <f t="shared" si="4"/>
        <v>-2.7725887222397811</v>
      </c>
      <c r="J64" s="19"/>
      <c r="K64" s="19"/>
    </row>
    <row r="65" spans="1:11">
      <c r="A65" s="4">
        <v>52</v>
      </c>
      <c r="B65" s="18">
        <v>0</v>
      </c>
      <c r="C65" s="18">
        <v>0</v>
      </c>
      <c r="D65" s="18">
        <v>0</v>
      </c>
      <c r="E65" s="17">
        <v>0.71004854686092145</v>
      </c>
      <c r="F65" s="2"/>
      <c r="G65" s="2">
        <f t="shared" si="2"/>
        <v>0.5</v>
      </c>
      <c r="H65" s="2">
        <f t="shared" si="3"/>
        <v>0.5625</v>
      </c>
      <c r="I65" s="2">
        <f t="shared" si="4"/>
        <v>-0.5753641449035618</v>
      </c>
      <c r="J65" s="19"/>
      <c r="K65" s="19"/>
    </row>
    <row r="66" spans="1:11">
      <c r="A66" s="4">
        <v>53</v>
      </c>
      <c r="B66" s="18">
        <v>0</v>
      </c>
      <c r="C66" s="18">
        <v>0</v>
      </c>
      <c r="D66" s="18">
        <v>1</v>
      </c>
      <c r="E66" s="17">
        <v>0.93503919056483142</v>
      </c>
      <c r="F66" s="2"/>
      <c r="G66" s="2">
        <f t="shared" si="2"/>
        <v>0.5</v>
      </c>
      <c r="H66" s="2">
        <f t="shared" si="3"/>
        <v>6.25E-2</v>
      </c>
      <c r="I66" s="2">
        <f t="shared" si="4"/>
        <v>-2.7725887222397811</v>
      </c>
      <c r="J66" s="19"/>
      <c r="K66" s="19"/>
    </row>
    <row r="67" spans="1:11">
      <c r="A67" s="4">
        <v>54</v>
      </c>
      <c r="B67" s="18">
        <v>0</v>
      </c>
      <c r="C67" s="18">
        <v>0</v>
      </c>
      <c r="D67" s="18">
        <v>0</v>
      </c>
      <c r="E67" s="17">
        <v>0.86088072152159811</v>
      </c>
      <c r="F67" s="2"/>
      <c r="G67" s="2">
        <f t="shared" si="2"/>
        <v>0.5</v>
      </c>
      <c r="H67" s="2">
        <f t="shared" si="3"/>
        <v>0.5625</v>
      </c>
      <c r="I67" s="2">
        <f t="shared" si="4"/>
        <v>-0.5753641449035618</v>
      </c>
      <c r="J67" s="19"/>
      <c r="K67" s="19"/>
    </row>
    <row r="68" spans="1:11">
      <c r="A68" s="4">
        <v>55</v>
      </c>
      <c r="B68" s="18">
        <v>0</v>
      </c>
      <c r="C68" s="18">
        <v>0</v>
      </c>
      <c r="D68" s="18">
        <v>0</v>
      </c>
      <c r="E68" s="17">
        <v>0.1668017572069429</v>
      </c>
      <c r="F68" s="2"/>
      <c r="G68" s="2">
        <f t="shared" si="2"/>
        <v>0.5</v>
      </c>
      <c r="H68" s="2">
        <f t="shared" si="3"/>
        <v>0.5625</v>
      </c>
      <c r="I68" s="2">
        <f t="shared" si="4"/>
        <v>-0.5753641449035618</v>
      </c>
      <c r="J68" s="19"/>
      <c r="K68" s="19"/>
    </row>
    <row r="69" spans="1:11">
      <c r="A69" s="4">
        <v>56</v>
      </c>
      <c r="B69" s="18">
        <v>0</v>
      </c>
      <c r="C69" s="18">
        <v>0</v>
      </c>
      <c r="D69" s="18">
        <v>1</v>
      </c>
      <c r="E69" s="17">
        <v>0.49852277372394393</v>
      </c>
      <c r="F69" s="2"/>
      <c r="G69" s="2">
        <f t="shared" si="2"/>
        <v>0.5</v>
      </c>
      <c r="H69" s="2">
        <f t="shared" si="3"/>
        <v>6.25E-2</v>
      </c>
      <c r="I69" s="2">
        <f t="shared" si="4"/>
        <v>-2.7725887222397811</v>
      </c>
      <c r="J69" s="19"/>
      <c r="K69" s="19"/>
    </row>
    <row r="70" spans="1:11">
      <c r="A70" s="4">
        <v>57</v>
      </c>
      <c r="B70" s="18">
        <v>0</v>
      </c>
      <c r="C70" s="18">
        <v>0</v>
      </c>
      <c r="D70" s="18">
        <v>1</v>
      </c>
      <c r="E70" s="17">
        <v>0.4180976407874768</v>
      </c>
      <c r="F70" s="2"/>
      <c r="G70" s="2">
        <f t="shared" si="2"/>
        <v>0.5</v>
      </c>
      <c r="H70" s="2">
        <f t="shared" si="3"/>
        <v>6.25E-2</v>
      </c>
      <c r="I70" s="2">
        <f t="shared" si="4"/>
        <v>-2.7725887222397811</v>
      </c>
      <c r="J70" s="19"/>
      <c r="K70" s="19"/>
    </row>
    <row r="71" spans="1:11">
      <c r="A71" s="4">
        <v>58</v>
      </c>
      <c r="B71" s="18">
        <v>0</v>
      </c>
      <c r="C71" s="18">
        <v>0</v>
      </c>
      <c r="D71" s="18">
        <v>0</v>
      </c>
      <c r="E71" s="17">
        <v>0.20700940697350489</v>
      </c>
      <c r="F71" s="2"/>
      <c r="G71" s="2">
        <f t="shared" si="2"/>
        <v>0.5</v>
      </c>
      <c r="H71" s="2">
        <f t="shared" si="3"/>
        <v>0.5625</v>
      </c>
      <c r="I71" s="2">
        <f t="shared" si="4"/>
        <v>-0.5753641449035618</v>
      </c>
      <c r="J71" s="19"/>
      <c r="K71" s="19"/>
    </row>
    <row r="72" spans="1:11">
      <c r="A72" s="4">
        <v>59</v>
      </c>
      <c r="B72" s="18">
        <v>0</v>
      </c>
      <c r="C72" s="18">
        <v>0</v>
      </c>
      <c r="D72" s="18">
        <v>0</v>
      </c>
      <c r="E72" s="17">
        <v>0.81966863750241892</v>
      </c>
      <c r="F72" s="2"/>
      <c r="G72" s="2">
        <f t="shared" si="2"/>
        <v>0.5</v>
      </c>
      <c r="H72" s="2">
        <f t="shared" si="3"/>
        <v>0.5625</v>
      </c>
      <c r="I72" s="2">
        <f t="shared" si="4"/>
        <v>-0.5753641449035618</v>
      </c>
      <c r="J72" s="19"/>
      <c r="K72" s="19"/>
    </row>
    <row r="73" spans="1:11">
      <c r="A73" s="4">
        <v>60</v>
      </c>
      <c r="B73" s="18">
        <v>0</v>
      </c>
      <c r="C73" s="18">
        <v>0</v>
      </c>
      <c r="D73" s="18">
        <v>0</v>
      </c>
      <c r="E73" s="17">
        <v>0.67832500849396227</v>
      </c>
      <c r="F73" s="2"/>
      <c r="G73" s="2">
        <f t="shared" si="2"/>
        <v>0.5</v>
      </c>
      <c r="H73" s="2">
        <f t="shared" si="3"/>
        <v>0.5625</v>
      </c>
      <c r="I73" s="2">
        <f t="shared" si="4"/>
        <v>-0.5753641449035618</v>
      </c>
      <c r="J73" s="19"/>
      <c r="K73" s="19"/>
    </row>
    <row r="74" spans="1:11">
      <c r="A74" s="4">
        <v>61</v>
      </c>
      <c r="B74" s="18">
        <v>0</v>
      </c>
      <c r="C74" s="18">
        <v>0</v>
      </c>
      <c r="D74" s="18">
        <v>0</v>
      </c>
      <c r="E74" s="17">
        <v>0.83898863663878398</v>
      </c>
      <c r="F74" s="2"/>
      <c r="G74" s="2">
        <f t="shared" si="2"/>
        <v>0.5</v>
      </c>
      <c r="H74" s="2">
        <f t="shared" si="3"/>
        <v>0.5625</v>
      </c>
      <c r="I74" s="2">
        <f t="shared" si="4"/>
        <v>-0.5753641449035618</v>
      </c>
      <c r="J74" s="19"/>
      <c r="K74" s="19"/>
    </row>
    <row r="75" spans="1:11">
      <c r="A75" s="4">
        <v>62</v>
      </c>
      <c r="B75" s="18">
        <v>0</v>
      </c>
      <c r="C75" s="18">
        <v>0</v>
      </c>
      <c r="D75" s="18">
        <v>0</v>
      </c>
      <c r="E75" s="17">
        <v>0.88740140575617854</v>
      </c>
      <c r="F75" s="2"/>
      <c r="G75" s="2">
        <f t="shared" si="2"/>
        <v>0.5</v>
      </c>
      <c r="H75" s="2">
        <f t="shared" si="3"/>
        <v>0.5625</v>
      </c>
      <c r="I75" s="2">
        <f t="shared" si="4"/>
        <v>-0.5753641449035618</v>
      </c>
      <c r="J75" s="19"/>
      <c r="K75" s="19"/>
    </row>
    <row r="76" spans="1:11">
      <c r="A76" s="4">
        <v>63</v>
      </c>
      <c r="B76" s="18">
        <v>1</v>
      </c>
      <c r="C76" s="18">
        <v>0</v>
      </c>
      <c r="D76" s="18">
        <v>0</v>
      </c>
      <c r="E76" s="17">
        <v>0.43167548434409042</v>
      </c>
      <c r="F76" s="2"/>
      <c r="G76" s="2">
        <f t="shared" si="2"/>
        <v>0.5</v>
      </c>
      <c r="H76" s="2">
        <f t="shared" si="3"/>
        <v>6.25E-2</v>
      </c>
      <c r="I76" s="2">
        <f t="shared" si="4"/>
        <v>-2.7725887222397811</v>
      </c>
      <c r="J76" s="19"/>
      <c r="K76" s="19"/>
    </row>
    <row r="77" spans="1:11">
      <c r="A77" s="4">
        <v>64</v>
      </c>
      <c r="B77" s="18">
        <v>0</v>
      </c>
      <c r="C77" s="18">
        <v>0</v>
      </c>
      <c r="D77" s="18">
        <v>0</v>
      </c>
      <c r="E77" s="17">
        <v>0.50152463583495077</v>
      </c>
      <c r="F77" s="2"/>
      <c r="G77" s="2">
        <f t="shared" si="2"/>
        <v>0.5</v>
      </c>
      <c r="H77" s="2">
        <f t="shared" si="3"/>
        <v>0.5625</v>
      </c>
      <c r="I77" s="2">
        <f t="shared" si="4"/>
        <v>-0.5753641449035618</v>
      </c>
      <c r="J77" s="19"/>
      <c r="K77" s="19"/>
    </row>
    <row r="78" spans="1:11">
      <c r="A78" s="4">
        <v>65</v>
      </c>
      <c r="B78" s="18">
        <v>0</v>
      </c>
      <c r="C78" s="18">
        <v>0</v>
      </c>
      <c r="D78" s="18">
        <v>0</v>
      </c>
      <c r="E78" s="17">
        <v>0.47573643826833312</v>
      </c>
      <c r="F78" s="2"/>
      <c r="G78" s="2">
        <f t="shared" si="2"/>
        <v>0.5</v>
      </c>
      <c r="H78" s="2">
        <f t="shared" si="3"/>
        <v>0.5625</v>
      </c>
      <c r="I78" s="2">
        <f t="shared" si="4"/>
        <v>-0.5753641449035618</v>
      </c>
      <c r="J78" s="19"/>
      <c r="K78" s="19"/>
    </row>
    <row r="79" spans="1:11">
      <c r="A79" s="4">
        <v>66</v>
      </c>
      <c r="B79" s="18">
        <v>0</v>
      </c>
      <c r="C79" s="18">
        <v>0</v>
      </c>
      <c r="D79" s="18">
        <v>0</v>
      </c>
      <c r="E79" s="17">
        <v>0.77483069498648605</v>
      </c>
      <c r="F79" s="2"/>
      <c r="G79" s="2">
        <f t="shared" ref="G79:G113" si="5">EXP(F79)/(1+EXP(F79))</f>
        <v>0.5</v>
      </c>
      <c r="H79" s="2">
        <f t="shared" ref="H79:H113" si="6">G79*($B$6^B79*(1-$B$6)^(1-B79)*$B$7^C79*(1-$B$7)^(1-C79)*$B$8^D79*(1-$B$8)^(1-D79))+(SUM(B79:D79)=0)*(1-G79)^(SUM(B79:D79)=0)</f>
        <v>0.5625</v>
      </c>
      <c r="I79" s="2">
        <f t="shared" ref="I79:I113" si="7">LN(H79)</f>
        <v>-0.5753641449035618</v>
      </c>
      <c r="J79" s="19"/>
      <c r="K79" s="19"/>
    </row>
    <row r="80" spans="1:11">
      <c r="A80" s="4">
        <v>67</v>
      </c>
      <c r="B80" s="18">
        <v>0</v>
      </c>
      <c r="C80" s="18">
        <v>0</v>
      </c>
      <c r="D80" s="18">
        <v>0</v>
      </c>
      <c r="E80" s="17">
        <v>0.62088277158838334</v>
      </c>
      <c r="F80" s="2"/>
      <c r="G80" s="2">
        <f t="shared" si="5"/>
        <v>0.5</v>
      </c>
      <c r="H80" s="2">
        <f t="shared" si="6"/>
        <v>0.5625</v>
      </c>
      <c r="I80" s="2">
        <f t="shared" si="7"/>
        <v>-0.5753641449035618</v>
      </c>
      <c r="J80" s="19"/>
      <c r="K80" s="19"/>
    </row>
    <row r="81" spans="1:11">
      <c r="A81" s="4">
        <v>68</v>
      </c>
      <c r="B81" s="18">
        <v>0</v>
      </c>
      <c r="C81" s="18">
        <v>0</v>
      </c>
      <c r="D81" s="18">
        <v>1</v>
      </c>
      <c r="E81" s="17">
        <v>0.65739376422816331</v>
      </c>
      <c r="F81" s="2"/>
      <c r="G81" s="2">
        <f t="shared" si="5"/>
        <v>0.5</v>
      </c>
      <c r="H81" s="2">
        <f t="shared" si="6"/>
        <v>6.25E-2</v>
      </c>
      <c r="I81" s="2">
        <f t="shared" si="7"/>
        <v>-2.7725887222397811</v>
      </c>
      <c r="J81" s="19"/>
      <c r="K81" s="19"/>
    </row>
    <row r="82" spans="1:11">
      <c r="A82" s="4">
        <v>69</v>
      </c>
      <c r="B82" s="18">
        <v>0</v>
      </c>
      <c r="C82" s="18">
        <v>0</v>
      </c>
      <c r="D82" s="18">
        <v>1</v>
      </c>
      <c r="E82" s="17">
        <v>6.7702149739082618E-2</v>
      </c>
      <c r="F82" s="2"/>
      <c r="G82" s="2">
        <f t="shared" si="5"/>
        <v>0.5</v>
      </c>
      <c r="H82" s="2">
        <f t="shared" si="6"/>
        <v>6.25E-2</v>
      </c>
      <c r="I82" s="2">
        <f t="shared" si="7"/>
        <v>-2.7725887222397811</v>
      </c>
      <c r="J82" s="19"/>
      <c r="K82" s="19"/>
    </row>
    <row r="83" spans="1:11">
      <c r="A83" s="4">
        <v>70</v>
      </c>
      <c r="B83" s="18">
        <v>0</v>
      </c>
      <c r="C83" s="18">
        <v>0</v>
      </c>
      <c r="D83" s="18">
        <v>0</v>
      </c>
      <c r="E83" s="17">
        <v>6.4187930505710256E-2</v>
      </c>
      <c r="F83" s="2"/>
      <c r="G83" s="2">
        <f t="shared" si="5"/>
        <v>0.5</v>
      </c>
      <c r="H83" s="2">
        <f t="shared" si="6"/>
        <v>0.5625</v>
      </c>
      <c r="I83" s="2">
        <f t="shared" si="7"/>
        <v>-0.5753641449035618</v>
      </c>
      <c r="J83" s="19"/>
      <c r="K83" s="19"/>
    </row>
    <row r="84" spans="1:11">
      <c r="A84" s="4">
        <v>71</v>
      </c>
      <c r="B84" s="18">
        <v>0</v>
      </c>
      <c r="C84" s="18">
        <v>0</v>
      </c>
      <c r="D84" s="18">
        <v>0</v>
      </c>
      <c r="E84" s="17">
        <v>0.78496849280087977</v>
      </c>
      <c r="F84" s="2"/>
      <c r="G84" s="2">
        <f t="shared" si="5"/>
        <v>0.5</v>
      </c>
      <c r="H84" s="2">
        <f t="shared" si="6"/>
        <v>0.5625</v>
      </c>
      <c r="I84" s="2">
        <f t="shared" si="7"/>
        <v>-0.5753641449035618</v>
      </c>
      <c r="J84" s="19"/>
      <c r="K84" s="19"/>
    </row>
    <row r="85" spans="1:11">
      <c r="A85" s="4">
        <v>72</v>
      </c>
      <c r="B85" s="18">
        <v>0</v>
      </c>
      <c r="C85" s="18">
        <v>0</v>
      </c>
      <c r="D85" s="18">
        <v>0</v>
      </c>
      <c r="E85" s="17">
        <v>0.34121391786696709</v>
      </c>
      <c r="F85" s="2"/>
      <c r="G85" s="2">
        <f t="shared" si="5"/>
        <v>0.5</v>
      </c>
      <c r="H85" s="2">
        <f t="shared" si="6"/>
        <v>0.5625</v>
      </c>
      <c r="I85" s="2">
        <f t="shared" si="7"/>
        <v>-0.5753641449035618</v>
      </c>
      <c r="J85" s="19"/>
      <c r="K85" s="19"/>
    </row>
    <row r="86" spans="1:11">
      <c r="A86" s="4">
        <v>73</v>
      </c>
      <c r="B86" s="18">
        <v>0</v>
      </c>
      <c r="C86" s="18">
        <v>0</v>
      </c>
      <c r="D86" s="18">
        <v>0</v>
      </c>
      <c r="E86" s="17">
        <v>0.92976482912299518</v>
      </c>
      <c r="F86" s="2"/>
      <c r="G86" s="2">
        <f t="shared" si="5"/>
        <v>0.5</v>
      </c>
      <c r="H86" s="2">
        <f t="shared" si="6"/>
        <v>0.5625</v>
      </c>
      <c r="I86" s="2">
        <f t="shared" si="7"/>
        <v>-0.5753641449035618</v>
      </c>
      <c r="J86" s="19"/>
      <c r="K86" s="19"/>
    </row>
    <row r="87" spans="1:11">
      <c r="A87" s="4">
        <v>74</v>
      </c>
      <c r="B87" s="18">
        <v>0</v>
      </c>
      <c r="C87" s="18">
        <v>0</v>
      </c>
      <c r="D87" s="18">
        <v>0</v>
      </c>
      <c r="E87" s="17">
        <v>0.45886888681990534</v>
      </c>
      <c r="F87" s="2"/>
      <c r="G87" s="2">
        <f t="shared" si="5"/>
        <v>0.5</v>
      </c>
      <c r="H87" s="2">
        <f t="shared" si="6"/>
        <v>0.5625</v>
      </c>
      <c r="I87" s="2">
        <f t="shared" si="7"/>
        <v>-0.5753641449035618</v>
      </c>
      <c r="J87" s="19"/>
      <c r="K87" s="19"/>
    </row>
    <row r="88" spans="1:11">
      <c r="A88" s="4">
        <v>75</v>
      </c>
      <c r="B88" s="18">
        <v>0</v>
      </c>
      <c r="C88" s="18">
        <v>0</v>
      </c>
      <c r="D88" s="18">
        <v>0</v>
      </c>
      <c r="E88" s="17">
        <v>0.65005541350689411</v>
      </c>
      <c r="F88" s="2"/>
      <c r="G88" s="2">
        <f t="shared" si="5"/>
        <v>0.5</v>
      </c>
      <c r="H88" s="2">
        <f t="shared" si="6"/>
        <v>0.5625</v>
      </c>
      <c r="I88" s="2">
        <f t="shared" si="7"/>
        <v>-0.5753641449035618</v>
      </c>
      <c r="J88" s="19"/>
      <c r="K88" s="19"/>
    </row>
    <row r="89" spans="1:11">
      <c r="A89" s="4">
        <v>76</v>
      </c>
      <c r="B89" s="18">
        <v>0</v>
      </c>
      <c r="C89" s="18">
        <v>0</v>
      </c>
      <c r="D89" s="18">
        <v>0</v>
      </c>
      <c r="E89" s="17">
        <v>0.4427601558230061</v>
      </c>
      <c r="F89" s="2"/>
      <c r="G89" s="2">
        <f t="shared" si="5"/>
        <v>0.5</v>
      </c>
      <c r="H89" s="2">
        <f t="shared" si="6"/>
        <v>0.5625</v>
      </c>
      <c r="I89" s="2">
        <f t="shared" si="7"/>
        <v>-0.5753641449035618</v>
      </c>
      <c r="J89" s="19"/>
      <c r="K89" s="19"/>
    </row>
    <row r="90" spans="1:11">
      <c r="A90" s="4">
        <v>77</v>
      </c>
      <c r="B90" s="18">
        <v>1</v>
      </c>
      <c r="C90" s="18">
        <v>0</v>
      </c>
      <c r="D90" s="18">
        <v>1</v>
      </c>
      <c r="E90" s="17">
        <v>0.40456555118337656</v>
      </c>
      <c r="F90" s="2"/>
      <c r="G90" s="2">
        <f t="shared" si="5"/>
        <v>0.5</v>
      </c>
      <c r="H90" s="2">
        <f t="shared" si="6"/>
        <v>6.25E-2</v>
      </c>
      <c r="I90" s="2">
        <f t="shared" si="7"/>
        <v>-2.7725887222397811</v>
      </c>
      <c r="J90" s="19"/>
      <c r="K90" s="19"/>
    </row>
    <row r="91" spans="1:11">
      <c r="A91" s="4">
        <v>78</v>
      </c>
      <c r="B91" s="18">
        <v>0</v>
      </c>
      <c r="C91" s="18">
        <v>0</v>
      </c>
      <c r="D91" s="18">
        <v>0</v>
      </c>
      <c r="E91" s="17">
        <v>0.37838522076372971</v>
      </c>
      <c r="F91" s="2"/>
      <c r="G91" s="2">
        <f t="shared" si="5"/>
        <v>0.5</v>
      </c>
      <c r="H91" s="2">
        <f t="shared" si="6"/>
        <v>0.5625</v>
      </c>
      <c r="I91" s="2">
        <f t="shared" si="7"/>
        <v>-0.5753641449035618</v>
      </c>
      <c r="J91" s="19"/>
      <c r="K91" s="19"/>
    </row>
    <row r="92" spans="1:11">
      <c r="A92" s="4">
        <v>79</v>
      </c>
      <c r="B92" s="18">
        <v>0</v>
      </c>
      <c r="C92" s="18">
        <v>0</v>
      </c>
      <c r="D92" s="18">
        <v>0</v>
      </c>
      <c r="E92" s="17">
        <v>0.35798931499681452</v>
      </c>
      <c r="F92" s="2"/>
      <c r="G92" s="2">
        <f t="shared" si="5"/>
        <v>0.5</v>
      </c>
      <c r="H92" s="2">
        <f t="shared" si="6"/>
        <v>0.5625</v>
      </c>
      <c r="I92" s="2">
        <f t="shared" si="7"/>
        <v>-0.5753641449035618</v>
      </c>
      <c r="J92" s="19"/>
      <c r="K92" s="19"/>
    </row>
    <row r="93" spans="1:11">
      <c r="A93" s="4">
        <v>80</v>
      </c>
      <c r="B93" s="18">
        <v>0</v>
      </c>
      <c r="C93" s="18">
        <v>0</v>
      </c>
      <c r="D93" s="18">
        <v>1</v>
      </c>
      <c r="E93" s="17">
        <v>0.88384340923100457</v>
      </c>
      <c r="F93" s="2"/>
      <c r="G93" s="2">
        <f t="shared" si="5"/>
        <v>0.5</v>
      </c>
      <c r="H93" s="2">
        <f t="shared" si="6"/>
        <v>6.25E-2</v>
      </c>
      <c r="I93" s="2">
        <f t="shared" si="7"/>
        <v>-2.7725887222397811</v>
      </c>
      <c r="J93" s="19"/>
      <c r="K93" s="19"/>
    </row>
    <row r="94" spans="1:11">
      <c r="A94" s="4">
        <v>81</v>
      </c>
      <c r="B94" s="18">
        <v>0</v>
      </c>
      <c r="C94" s="18">
        <v>0</v>
      </c>
      <c r="D94" s="18">
        <v>1</v>
      </c>
      <c r="E94" s="17">
        <v>0.67153397991070651</v>
      </c>
      <c r="F94" s="2"/>
      <c r="G94" s="2">
        <f t="shared" si="5"/>
        <v>0.5</v>
      </c>
      <c r="H94" s="2">
        <f t="shared" si="6"/>
        <v>6.25E-2</v>
      </c>
      <c r="I94" s="2">
        <f t="shared" si="7"/>
        <v>-2.7725887222397811</v>
      </c>
      <c r="J94" s="19"/>
      <c r="K94" s="19"/>
    </row>
    <row r="95" spans="1:11">
      <c r="A95" s="4">
        <v>82</v>
      </c>
      <c r="B95" s="18">
        <v>0</v>
      </c>
      <c r="C95" s="18">
        <v>0</v>
      </c>
      <c r="D95" s="18">
        <v>0</v>
      </c>
      <c r="E95" s="17">
        <v>0.34833465270805775</v>
      </c>
      <c r="F95" s="2"/>
      <c r="G95" s="2">
        <f t="shared" si="5"/>
        <v>0.5</v>
      </c>
      <c r="H95" s="2">
        <f t="shared" si="6"/>
        <v>0.5625</v>
      </c>
      <c r="I95" s="2">
        <f t="shared" si="7"/>
        <v>-0.5753641449035618</v>
      </c>
      <c r="J95" s="19"/>
      <c r="K95" s="19"/>
    </row>
    <row r="96" spans="1:11">
      <c r="A96" s="4">
        <v>83</v>
      </c>
      <c r="B96" s="18">
        <v>0</v>
      </c>
      <c r="C96" s="18">
        <v>0</v>
      </c>
      <c r="D96" s="18">
        <v>0</v>
      </c>
      <c r="E96" s="17">
        <v>0.23513429958486221</v>
      </c>
      <c r="F96" s="2"/>
      <c r="G96" s="2">
        <f t="shared" si="5"/>
        <v>0.5</v>
      </c>
      <c r="H96" s="2">
        <f t="shared" si="6"/>
        <v>0.5625</v>
      </c>
      <c r="I96" s="2">
        <f t="shared" si="7"/>
        <v>-0.5753641449035618</v>
      </c>
      <c r="J96" s="19"/>
      <c r="K96" s="19"/>
    </row>
    <row r="97" spans="1:11">
      <c r="A97" s="4">
        <v>84</v>
      </c>
      <c r="B97" s="18">
        <v>0</v>
      </c>
      <c r="C97" s="18">
        <v>0</v>
      </c>
      <c r="D97" s="18">
        <v>1</v>
      </c>
      <c r="E97" s="17">
        <v>0.20578589793207147</v>
      </c>
      <c r="F97" s="2"/>
      <c r="G97" s="2">
        <f t="shared" si="5"/>
        <v>0.5</v>
      </c>
      <c r="H97" s="2">
        <f t="shared" si="6"/>
        <v>6.25E-2</v>
      </c>
      <c r="I97" s="2">
        <f t="shared" si="7"/>
        <v>-2.7725887222397811</v>
      </c>
      <c r="J97" s="19"/>
      <c r="K97" s="19"/>
    </row>
    <row r="98" spans="1:11">
      <c r="A98" s="4">
        <v>85</v>
      </c>
      <c r="B98" s="18">
        <v>0</v>
      </c>
      <c r="C98" s="18">
        <v>0</v>
      </c>
      <c r="D98" s="18">
        <v>0</v>
      </c>
      <c r="E98" s="17">
        <v>0.34804434376925908</v>
      </c>
      <c r="F98" s="2"/>
      <c r="G98" s="2">
        <f t="shared" si="5"/>
        <v>0.5</v>
      </c>
      <c r="H98" s="2">
        <f t="shared" si="6"/>
        <v>0.5625</v>
      </c>
      <c r="I98" s="2">
        <f t="shared" si="7"/>
        <v>-0.5753641449035618</v>
      </c>
      <c r="J98" s="19"/>
      <c r="K98" s="19"/>
    </row>
    <row r="99" spans="1:11">
      <c r="A99" s="4">
        <v>86</v>
      </c>
      <c r="B99" s="18">
        <v>0</v>
      </c>
      <c r="C99" s="18">
        <v>0</v>
      </c>
      <c r="D99" s="18">
        <v>0</v>
      </c>
      <c r="E99" s="17">
        <v>0.5270841584471686</v>
      </c>
      <c r="F99" s="2"/>
      <c r="G99" s="2">
        <f t="shared" si="5"/>
        <v>0.5</v>
      </c>
      <c r="H99" s="2">
        <f t="shared" si="6"/>
        <v>0.5625</v>
      </c>
      <c r="I99" s="2">
        <f t="shared" si="7"/>
        <v>-0.5753641449035618</v>
      </c>
      <c r="J99" s="19"/>
      <c r="K99" s="19"/>
    </row>
    <row r="100" spans="1:11">
      <c r="A100" s="4">
        <v>87</v>
      </c>
      <c r="B100" s="18">
        <v>0</v>
      </c>
      <c r="C100" s="18">
        <v>0</v>
      </c>
      <c r="D100" s="18">
        <v>1</v>
      </c>
      <c r="E100" s="17">
        <v>0.17755303822349222</v>
      </c>
      <c r="F100" s="2"/>
      <c r="G100" s="2">
        <f t="shared" si="5"/>
        <v>0.5</v>
      </c>
      <c r="H100" s="2">
        <f t="shared" si="6"/>
        <v>6.25E-2</v>
      </c>
      <c r="I100" s="2">
        <f t="shared" si="7"/>
        <v>-2.7725887222397811</v>
      </c>
      <c r="J100" s="19"/>
      <c r="K100" s="19"/>
    </row>
    <row r="101" spans="1:11">
      <c r="A101" s="4">
        <v>88</v>
      </c>
      <c r="B101" s="18">
        <v>0</v>
      </c>
      <c r="C101" s="18">
        <v>0</v>
      </c>
      <c r="D101" s="18">
        <v>0</v>
      </c>
      <c r="E101" s="17">
        <v>0.62630766783751834</v>
      </c>
      <c r="F101" s="2"/>
      <c r="G101" s="2">
        <f t="shared" si="5"/>
        <v>0.5</v>
      </c>
      <c r="H101" s="2">
        <f t="shared" si="6"/>
        <v>0.5625</v>
      </c>
      <c r="I101" s="2">
        <f t="shared" si="7"/>
        <v>-0.5753641449035618</v>
      </c>
      <c r="J101" s="19"/>
      <c r="K101" s="19"/>
    </row>
    <row r="102" spans="1:11">
      <c r="A102" s="4">
        <v>89</v>
      </c>
      <c r="B102" s="18">
        <v>0</v>
      </c>
      <c r="C102" s="18">
        <v>0</v>
      </c>
      <c r="D102" s="18">
        <v>0</v>
      </c>
      <c r="E102" s="17">
        <v>0.55579860722801433</v>
      </c>
      <c r="F102" s="2"/>
      <c r="G102" s="2">
        <f t="shared" si="5"/>
        <v>0.5</v>
      </c>
      <c r="H102" s="2">
        <f t="shared" si="6"/>
        <v>0.5625</v>
      </c>
      <c r="I102" s="2">
        <f t="shared" si="7"/>
        <v>-0.5753641449035618</v>
      </c>
      <c r="J102" s="19"/>
      <c r="K102" s="19"/>
    </row>
    <row r="103" spans="1:11">
      <c r="A103" s="4">
        <v>90</v>
      </c>
      <c r="B103" s="18">
        <v>0</v>
      </c>
      <c r="C103" s="18">
        <v>0</v>
      </c>
      <c r="D103" s="18">
        <v>0</v>
      </c>
      <c r="E103" s="17">
        <v>0.21919652970632808</v>
      </c>
      <c r="F103" s="2"/>
      <c r="G103" s="2">
        <f t="shared" si="5"/>
        <v>0.5</v>
      </c>
      <c r="H103" s="2">
        <f t="shared" si="6"/>
        <v>0.5625</v>
      </c>
      <c r="I103" s="2">
        <f t="shared" si="7"/>
        <v>-0.5753641449035618</v>
      </c>
      <c r="J103" s="19"/>
      <c r="K103" s="19"/>
    </row>
    <row r="104" spans="1:11">
      <c r="A104" s="4">
        <v>91</v>
      </c>
      <c r="B104" s="18">
        <v>0</v>
      </c>
      <c r="C104" s="18">
        <v>0</v>
      </c>
      <c r="D104" s="18">
        <v>0</v>
      </c>
      <c r="E104" s="17">
        <v>0.22663736555838954</v>
      </c>
      <c r="F104" s="2"/>
      <c r="G104" s="2">
        <f t="shared" si="5"/>
        <v>0.5</v>
      </c>
      <c r="H104" s="2">
        <f t="shared" si="6"/>
        <v>0.5625</v>
      </c>
      <c r="I104" s="2">
        <f t="shared" si="7"/>
        <v>-0.5753641449035618</v>
      </c>
      <c r="J104" s="19"/>
      <c r="K104" s="19"/>
    </row>
    <row r="105" spans="1:11">
      <c r="A105" s="4">
        <v>92</v>
      </c>
      <c r="B105" s="18">
        <v>0</v>
      </c>
      <c r="C105" s="18">
        <v>0</v>
      </c>
      <c r="D105" s="18">
        <v>1</v>
      </c>
      <c r="E105" s="17">
        <v>0.85024550627113094</v>
      </c>
      <c r="F105" s="2"/>
      <c r="G105" s="2">
        <f t="shared" si="5"/>
        <v>0.5</v>
      </c>
      <c r="H105" s="2">
        <f t="shared" si="6"/>
        <v>6.25E-2</v>
      </c>
      <c r="I105" s="2">
        <f t="shared" si="7"/>
        <v>-2.7725887222397811</v>
      </c>
      <c r="J105" s="19"/>
      <c r="K105" s="19"/>
    </row>
    <row r="106" spans="1:11">
      <c r="A106" s="4">
        <v>93</v>
      </c>
      <c r="B106" s="18">
        <v>0</v>
      </c>
      <c r="C106" s="18">
        <v>0</v>
      </c>
      <c r="D106" s="18">
        <v>0</v>
      </c>
      <c r="E106" s="17">
        <v>0.10769668112418018</v>
      </c>
      <c r="F106" s="2"/>
      <c r="G106" s="2">
        <f t="shared" si="5"/>
        <v>0.5</v>
      </c>
      <c r="H106" s="2">
        <f t="shared" si="6"/>
        <v>0.5625</v>
      </c>
      <c r="I106" s="2">
        <f t="shared" si="7"/>
        <v>-0.5753641449035618</v>
      </c>
      <c r="J106" s="19"/>
      <c r="K106" s="19"/>
    </row>
    <row r="107" spans="1:11">
      <c r="A107" s="4">
        <v>94</v>
      </c>
      <c r="B107" s="18">
        <v>0</v>
      </c>
      <c r="C107" s="18">
        <v>0</v>
      </c>
      <c r="D107" s="18">
        <v>0</v>
      </c>
      <c r="E107" s="17">
        <v>0.10355976895361874</v>
      </c>
      <c r="F107" s="2"/>
      <c r="G107" s="2">
        <f t="shared" si="5"/>
        <v>0.5</v>
      </c>
      <c r="H107" s="2">
        <f t="shared" si="6"/>
        <v>0.5625</v>
      </c>
      <c r="I107" s="2">
        <f t="shared" si="7"/>
        <v>-0.5753641449035618</v>
      </c>
      <c r="J107" s="19"/>
      <c r="K107" s="19"/>
    </row>
    <row r="108" spans="1:11">
      <c r="A108" s="4">
        <v>95</v>
      </c>
      <c r="B108" s="18">
        <v>0</v>
      </c>
      <c r="C108" s="18">
        <v>0</v>
      </c>
      <c r="D108" s="18">
        <v>0</v>
      </c>
      <c r="E108" s="17">
        <v>0.30145003175274265</v>
      </c>
      <c r="F108" s="2"/>
      <c r="G108" s="2">
        <f t="shared" si="5"/>
        <v>0.5</v>
      </c>
      <c r="H108" s="2">
        <f t="shared" si="6"/>
        <v>0.5625</v>
      </c>
      <c r="I108" s="2">
        <f t="shared" si="7"/>
        <v>-0.5753641449035618</v>
      </c>
      <c r="J108" s="19"/>
      <c r="K108" s="19"/>
    </row>
    <row r="109" spans="1:11">
      <c r="A109" s="4">
        <v>96</v>
      </c>
      <c r="B109" s="18">
        <v>1</v>
      </c>
      <c r="C109" s="18">
        <v>0</v>
      </c>
      <c r="D109" s="18">
        <v>1</v>
      </c>
      <c r="E109" s="17">
        <v>0.90893344636439144</v>
      </c>
      <c r="F109" s="2"/>
      <c r="G109" s="2">
        <f t="shared" si="5"/>
        <v>0.5</v>
      </c>
      <c r="H109" s="2">
        <f t="shared" si="6"/>
        <v>6.25E-2</v>
      </c>
      <c r="I109" s="2">
        <f t="shared" si="7"/>
        <v>-2.7725887222397811</v>
      </c>
      <c r="J109" s="19"/>
      <c r="K109" s="19"/>
    </row>
    <row r="110" spans="1:11">
      <c r="A110" s="4">
        <v>97</v>
      </c>
      <c r="B110" s="18">
        <v>0</v>
      </c>
      <c r="C110" s="18">
        <v>1</v>
      </c>
      <c r="D110" s="18">
        <v>0</v>
      </c>
      <c r="E110" s="17">
        <v>0.16742914380439666</v>
      </c>
      <c r="F110" s="2"/>
      <c r="G110" s="2">
        <f t="shared" si="5"/>
        <v>0.5</v>
      </c>
      <c r="H110" s="2">
        <f t="shared" si="6"/>
        <v>6.25E-2</v>
      </c>
      <c r="I110" s="2">
        <f t="shared" si="7"/>
        <v>-2.7725887222397811</v>
      </c>
      <c r="J110" s="19"/>
      <c r="K110" s="19"/>
    </row>
    <row r="111" spans="1:11">
      <c r="A111" s="4">
        <v>98</v>
      </c>
      <c r="B111" s="18">
        <v>0</v>
      </c>
      <c r="C111" s="18">
        <v>0</v>
      </c>
      <c r="D111" s="18">
        <v>1</v>
      </c>
      <c r="E111" s="17">
        <v>0.40915088204592753</v>
      </c>
      <c r="F111" s="2"/>
      <c r="G111" s="2">
        <f t="shared" si="5"/>
        <v>0.5</v>
      </c>
      <c r="H111" s="2">
        <f t="shared" si="6"/>
        <v>6.25E-2</v>
      </c>
      <c r="I111" s="2">
        <f t="shared" si="7"/>
        <v>-2.7725887222397811</v>
      </c>
      <c r="J111" s="19"/>
      <c r="K111" s="19"/>
    </row>
    <row r="112" spans="1:11">
      <c r="A112" s="4">
        <v>99</v>
      </c>
      <c r="B112" s="18">
        <v>0</v>
      </c>
      <c r="C112" s="18">
        <v>0</v>
      </c>
      <c r="D112" s="18">
        <v>0</v>
      </c>
      <c r="E112" s="17">
        <v>0.7754783329445909</v>
      </c>
      <c r="F112" s="2"/>
      <c r="G112" s="2">
        <f t="shared" si="5"/>
        <v>0.5</v>
      </c>
      <c r="H112" s="2">
        <f t="shared" si="6"/>
        <v>0.5625</v>
      </c>
      <c r="I112" s="2">
        <f t="shared" si="7"/>
        <v>-0.5753641449035618</v>
      </c>
      <c r="J112" s="19"/>
      <c r="K112" s="19"/>
    </row>
    <row r="113" spans="1:11">
      <c r="A113" s="4">
        <v>100</v>
      </c>
      <c r="B113" s="18">
        <v>0</v>
      </c>
      <c r="C113" s="18">
        <v>0</v>
      </c>
      <c r="D113" s="18">
        <v>0</v>
      </c>
      <c r="E113" s="17">
        <v>0.94230406195844196</v>
      </c>
      <c r="F113" s="2"/>
      <c r="G113" s="2">
        <f t="shared" si="5"/>
        <v>0.5</v>
      </c>
      <c r="H113" s="2">
        <f t="shared" si="6"/>
        <v>0.5625</v>
      </c>
      <c r="I113" s="2">
        <f t="shared" si="7"/>
        <v>-0.5753641449035618</v>
      </c>
      <c r="J113" s="19"/>
      <c r="K113" s="19"/>
    </row>
    <row r="114" spans="1:11">
      <c r="I114">
        <f>SUM(I14:I113)</f>
        <v>-136.63649927445994</v>
      </c>
    </row>
  </sheetData>
  <mergeCells count="3">
    <mergeCell ref="A2:B2"/>
    <mergeCell ref="E1:I1"/>
    <mergeCell ref="B12:D12"/>
  </mergeCells>
  <pageMargins left="0.75" right="0.75" top="1" bottom="1" header="0.5" footer="0.5"/>
  <headerFooter alignWithMargins="0"/>
  <drawing r:id="rId1"/>
  <legacyDrawing r:id="rId2"/>
  <oleObjects>
    <oleObject shapeId="4097" r:id="rId3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P112"/>
  <sheetViews>
    <sheetView workbookViewId="0">
      <selection activeCell="E3" sqref="E3"/>
    </sheetView>
  </sheetViews>
  <sheetFormatPr defaultRowHeight="12.75"/>
  <cols>
    <col min="1" max="1" width="9.7109375" bestFit="1" customWidth="1"/>
    <col min="2" max="2" width="7.85546875" customWidth="1"/>
    <col min="3" max="4" width="5.7109375" customWidth="1"/>
    <col min="5" max="5" width="8.28515625" style="17" bestFit="1" customWidth="1"/>
    <col min="6" max="7" width="8.28515625" customWidth="1"/>
    <col min="11" max="11" width="9.5703125" bestFit="1" customWidth="1"/>
    <col min="19" max="19" width="12.42578125" bestFit="1" customWidth="1"/>
  </cols>
  <sheetData>
    <row r="1" spans="1:16">
      <c r="E1" s="31" t="s">
        <v>9</v>
      </c>
      <c r="F1" s="31"/>
      <c r="G1" s="30"/>
      <c r="H1" s="30"/>
      <c r="I1" s="30"/>
    </row>
    <row r="2" spans="1:16">
      <c r="A2" s="16" t="s">
        <v>12</v>
      </c>
      <c r="B2" s="16"/>
      <c r="E2" s="1" t="s">
        <v>28</v>
      </c>
      <c r="H2" s="13"/>
      <c r="I2" s="22"/>
    </row>
    <row r="3" spans="1:16">
      <c r="A3" s="10" t="s">
        <v>7</v>
      </c>
      <c r="B3" s="10" t="s">
        <v>8</v>
      </c>
      <c r="E3" s="10" t="s">
        <v>7</v>
      </c>
      <c r="F3" s="10" t="s">
        <v>8</v>
      </c>
      <c r="H3" s="29"/>
      <c r="I3" s="29"/>
    </row>
    <row r="4" spans="1:16">
      <c r="A4" s="6" t="s">
        <v>14</v>
      </c>
      <c r="B4" s="12">
        <v>0.5</v>
      </c>
      <c r="E4" s="6" t="s">
        <v>14</v>
      </c>
      <c r="F4" s="5"/>
      <c r="H4" s="13"/>
      <c r="I4" s="22"/>
    </row>
    <row r="5" spans="1:16">
      <c r="A5" s="6" t="s">
        <v>22</v>
      </c>
      <c r="B5" s="12">
        <v>0.5</v>
      </c>
      <c r="E5" s="6" t="s">
        <v>22</v>
      </c>
      <c r="F5" s="5"/>
      <c r="H5" s="13"/>
      <c r="I5" s="22"/>
    </row>
    <row r="6" spans="1:16">
      <c r="A6" s="6" t="s">
        <v>23</v>
      </c>
      <c r="B6" s="12">
        <v>0.5</v>
      </c>
      <c r="E6" s="6" t="s">
        <v>23</v>
      </c>
      <c r="F6" s="5"/>
      <c r="H6" s="13"/>
      <c r="I6" s="22"/>
    </row>
    <row r="7" spans="1:16" s="19" customFormat="1">
      <c r="A7" s="6" t="s">
        <v>6</v>
      </c>
      <c r="B7" s="20" t="e">
        <f>M112</f>
        <v>#NUM!</v>
      </c>
      <c r="E7" s="6" t="s">
        <v>6</v>
      </c>
      <c r="F7" s="26"/>
      <c r="H7" s="13"/>
      <c r="I7" s="21"/>
    </row>
    <row r="8" spans="1:16" s="19" customFormat="1">
      <c r="A8" s="13"/>
      <c r="B8" s="21"/>
      <c r="E8" s="23"/>
    </row>
    <row r="10" spans="1:16">
      <c r="A10" s="4"/>
      <c r="B10" s="14" t="s">
        <v>1</v>
      </c>
      <c r="C10" s="14"/>
      <c r="D10" s="14"/>
      <c r="E10" s="32" t="s">
        <v>21</v>
      </c>
      <c r="F10" s="27"/>
      <c r="G10" s="36"/>
      <c r="H10" s="27" t="s">
        <v>24</v>
      </c>
      <c r="I10" s="27"/>
      <c r="J10" s="27"/>
      <c r="K10" s="41"/>
      <c r="L10" s="1"/>
      <c r="O10" s="1" t="s">
        <v>26</v>
      </c>
      <c r="P10" s="1" t="s">
        <v>23</v>
      </c>
    </row>
    <row r="11" spans="1:16">
      <c r="A11" s="8" t="s">
        <v>0</v>
      </c>
      <c r="B11" s="28">
        <v>1</v>
      </c>
      <c r="C11" s="28">
        <v>2</v>
      </c>
      <c r="D11" s="28">
        <v>3</v>
      </c>
      <c r="E11" s="33">
        <v>1</v>
      </c>
      <c r="F11" s="28">
        <v>2</v>
      </c>
      <c r="G11" s="37">
        <v>3</v>
      </c>
      <c r="H11" s="28">
        <v>1</v>
      </c>
      <c r="I11" s="28">
        <v>2</v>
      </c>
      <c r="J11" s="28">
        <v>3</v>
      </c>
      <c r="K11" s="39" t="s">
        <v>25</v>
      </c>
      <c r="L11" s="7" t="s">
        <v>5</v>
      </c>
      <c r="M11" s="7" t="s">
        <v>6</v>
      </c>
      <c r="N11" s="19"/>
      <c r="O11" s="13">
        <v>21</v>
      </c>
      <c r="P11">
        <f>EXP($B$5+$B$6*O11)/(1+EXP(($B$5+$B$6*O11)))</f>
        <v>0.99998329857815194</v>
      </c>
    </row>
    <row r="12" spans="1:16">
      <c r="A12" s="4">
        <v>1</v>
      </c>
      <c r="B12" s="18">
        <v>0</v>
      </c>
      <c r="C12" s="18">
        <v>0</v>
      </c>
      <c r="D12" s="18">
        <v>0</v>
      </c>
      <c r="E12" s="34">
        <v>25.353761502497147</v>
      </c>
      <c r="F12" s="35">
        <v>22.922307898300829</v>
      </c>
      <c r="G12" s="38">
        <v>28.089560623534553</v>
      </c>
      <c r="H12" s="17"/>
      <c r="I12" s="17"/>
      <c r="J12" s="17"/>
      <c r="K12" s="40" t="e">
        <f>H12^B12*(1-H12)^(1-B12)*I12^C12*(1-I12)^(1-C12)*J12^D12*(1-J12)^(1-D12)</f>
        <v>#NUM!</v>
      </c>
      <c r="L12" s="2" t="e">
        <f>$B$4*K12+(SUM(B12:D12)=0)*(1-$B$4)</f>
        <v>#NUM!</v>
      </c>
      <c r="M12" s="2" t="e">
        <f>LN(L12)</f>
        <v>#NUM!</v>
      </c>
      <c r="N12" s="19"/>
      <c r="O12" s="19">
        <v>22</v>
      </c>
      <c r="P12">
        <f t="shared" ref="P12:P18" si="0">EXP($B$5+$B$6*O12)/(1+EXP(($B$5+$B$6*O12)))</f>
        <v>0.99998987000901918</v>
      </c>
    </row>
    <row r="13" spans="1:16">
      <c r="A13" s="4">
        <v>2</v>
      </c>
      <c r="B13" s="18">
        <v>0</v>
      </c>
      <c r="C13" s="18">
        <v>0</v>
      </c>
      <c r="D13" s="18">
        <v>0</v>
      </c>
      <c r="E13" s="34">
        <v>24.579487700559621</v>
      </c>
      <c r="F13" s="35">
        <v>27.689754894219501</v>
      </c>
      <c r="G13" s="38">
        <v>23.316971421619513</v>
      </c>
      <c r="H13" s="17"/>
      <c r="I13" s="17"/>
      <c r="J13" s="17"/>
      <c r="K13" s="40" t="e">
        <f t="shared" ref="K13:K76" si="1">H13^B13*(1-H13)^(1-B13)*I13^C13*(1-I13)^(1-C13)*J13^D13*(1-J13)^(1-D13)</f>
        <v>#NUM!</v>
      </c>
      <c r="L13" s="2" t="e">
        <f t="shared" ref="L13:L76" si="2">$B$4*K13+(SUM(B13:D13)=0)*(1-$B$4)</f>
        <v>#NUM!</v>
      </c>
      <c r="M13" s="2" t="e">
        <f t="shared" ref="M13:M76" si="3">LN(L13)</f>
        <v>#NUM!</v>
      </c>
      <c r="N13" s="19"/>
      <c r="O13" s="13">
        <v>23</v>
      </c>
      <c r="P13">
        <f t="shared" si="0"/>
        <v>0.99999385582539779</v>
      </c>
    </row>
    <row r="14" spans="1:16">
      <c r="A14" s="4">
        <v>3</v>
      </c>
      <c r="B14" s="18">
        <v>0</v>
      </c>
      <c r="C14" s="18">
        <v>0</v>
      </c>
      <c r="D14" s="18">
        <v>0</v>
      </c>
      <c r="E14" s="34">
        <v>28.622861875052255</v>
      </c>
      <c r="F14" s="35">
        <v>27.234294354156539</v>
      </c>
      <c r="G14" s="38">
        <v>23.240376773832359</v>
      </c>
      <c r="H14" s="17"/>
      <c r="I14" s="17"/>
      <c r="J14" s="17"/>
      <c r="K14" s="40" t="e">
        <f t="shared" si="1"/>
        <v>#NUM!</v>
      </c>
      <c r="L14" s="2" t="e">
        <f t="shared" si="2"/>
        <v>#NUM!</v>
      </c>
      <c r="M14" s="2" t="e">
        <f t="shared" si="3"/>
        <v>#NUM!</v>
      </c>
      <c r="N14" s="19"/>
      <c r="O14" s="19">
        <v>24</v>
      </c>
      <c r="P14">
        <f t="shared" si="0"/>
        <v>0.99999627336071584</v>
      </c>
    </row>
    <row r="15" spans="1:16">
      <c r="A15" s="4">
        <v>4</v>
      </c>
      <c r="B15" s="18">
        <v>0</v>
      </c>
      <c r="C15" s="18">
        <v>1</v>
      </c>
      <c r="D15" s="18">
        <v>0</v>
      </c>
      <c r="E15" s="34">
        <v>25.244422741169259</v>
      </c>
      <c r="F15" s="35">
        <v>26.505766028855195</v>
      </c>
      <c r="G15" s="38">
        <v>27.732282250916569</v>
      </c>
      <c r="H15" s="17"/>
      <c r="I15" s="17"/>
      <c r="J15" s="17"/>
      <c r="K15" s="40" t="e">
        <f t="shared" si="1"/>
        <v>#NUM!</v>
      </c>
      <c r="L15" s="2" t="e">
        <f t="shared" si="2"/>
        <v>#NUM!</v>
      </c>
      <c r="M15" s="2" t="e">
        <f t="shared" si="3"/>
        <v>#NUM!</v>
      </c>
      <c r="N15" s="19"/>
      <c r="O15" s="13">
        <v>25</v>
      </c>
      <c r="P15">
        <f t="shared" si="0"/>
        <v>0.99999773967570205</v>
      </c>
    </row>
    <row r="16" spans="1:16">
      <c r="A16" s="4">
        <v>5</v>
      </c>
      <c r="B16" s="18">
        <v>0</v>
      </c>
      <c r="C16" s="18">
        <v>1</v>
      </c>
      <c r="D16" s="18">
        <v>0</v>
      </c>
      <c r="E16" s="34">
        <v>25.240208416332411</v>
      </c>
      <c r="F16" s="35">
        <v>23.946469534824882</v>
      </c>
      <c r="G16" s="38">
        <v>26.828214754677553</v>
      </c>
      <c r="H16" s="17"/>
      <c r="I16" s="17"/>
      <c r="J16" s="17"/>
      <c r="K16" s="40" t="e">
        <f t="shared" si="1"/>
        <v>#NUM!</v>
      </c>
      <c r="L16" s="2" t="e">
        <f t="shared" si="2"/>
        <v>#NUM!</v>
      </c>
      <c r="M16" s="2" t="e">
        <f t="shared" si="3"/>
        <v>#NUM!</v>
      </c>
      <c r="N16" s="19"/>
      <c r="O16" s="19">
        <v>26</v>
      </c>
      <c r="P16">
        <f t="shared" si="0"/>
        <v>0.99999862904279313</v>
      </c>
    </row>
    <row r="17" spans="1:16">
      <c r="A17" s="4">
        <v>6</v>
      </c>
      <c r="B17" s="18">
        <v>0</v>
      </c>
      <c r="C17" s="18">
        <v>0</v>
      </c>
      <c r="D17" s="18">
        <v>1</v>
      </c>
      <c r="E17" s="34">
        <v>27.606575571788763</v>
      </c>
      <c r="F17" s="35">
        <v>28.464382857022091</v>
      </c>
      <c r="G17" s="38">
        <v>24.122985023551678</v>
      </c>
      <c r="H17" s="17"/>
      <c r="I17" s="17"/>
      <c r="J17" s="17"/>
      <c r="K17" s="40" t="e">
        <f t="shared" si="1"/>
        <v>#NUM!</v>
      </c>
      <c r="L17" s="2" t="e">
        <f t="shared" si="2"/>
        <v>#NUM!</v>
      </c>
      <c r="M17" s="2" t="e">
        <f t="shared" si="3"/>
        <v>#NUM!</v>
      </c>
      <c r="N17" s="19"/>
      <c r="O17" s="13">
        <v>27</v>
      </c>
      <c r="P17">
        <f t="shared" si="0"/>
        <v>0.99999916847197234</v>
      </c>
    </row>
    <row r="18" spans="1:16">
      <c r="A18" s="4">
        <v>7</v>
      </c>
      <c r="B18" s="18">
        <v>0</v>
      </c>
      <c r="C18" s="18">
        <v>0</v>
      </c>
      <c r="D18" s="18">
        <v>0</v>
      </c>
      <c r="E18" s="34">
        <v>23.407498796624644</v>
      </c>
      <c r="F18" s="35">
        <v>27.319751011843859</v>
      </c>
      <c r="G18" s="38">
        <v>25.949761875527017</v>
      </c>
      <c r="H18" s="17"/>
      <c r="I18" s="17"/>
      <c r="J18" s="17"/>
      <c r="K18" s="40" t="e">
        <f t="shared" si="1"/>
        <v>#NUM!</v>
      </c>
      <c r="L18" s="2" t="e">
        <f t="shared" si="2"/>
        <v>#NUM!</v>
      </c>
      <c r="M18" s="2" t="e">
        <f t="shared" si="3"/>
        <v>#NUM!</v>
      </c>
      <c r="N18" s="19"/>
      <c r="O18" s="19">
        <v>28</v>
      </c>
      <c r="P18">
        <f t="shared" si="0"/>
        <v>0.99999949565259183</v>
      </c>
    </row>
    <row r="19" spans="1:16">
      <c r="A19" s="4">
        <v>8</v>
      </c>
      <c r="B19" s="18">
        <v>0</v>
      </c>
      <c r="C19" s="18">
        <v>0</v>
      </c>
      <c r="D19" s="18">
        <v>1</v>
      </c>
      <c r="E19" s="34">
        <v>25.3704642570377</v>
      </c>
      <c r="F19" s="35">
        <v>25.346769408868262</v>
      </c>
      <c r="G19" s="38">
        <v>25.27410952800447</v>
      </c>
      <c r="H19" s="17"/>
      <c r="I19" s="17"/>
      <c r="J19" s="17"/>
      <c r="K19" s="40" t="e">
        <f t="shared" si="1"/>
        <v>#NUM!</v>
      </c>
      <c r="L19" s="2" t="e">
        <f t="shared" si="2"/>
        <v>#NUM!</v>
      </c>
      <c r="M19" s="2" t="e">
        <f t="shared" si="3"/>
        <v>#NUM!</v>
      </c>
      <c r="N19" s="19"/>
      <c r="O19" s="13"/>
    </row>
    <row r="20" spans="1:16">
      <c r="A20" s="4">
        <v>9</v>
      </c>
      <c r="B20" s="18">
        <v>0</v>
      </c>
      <c r="C20" s="18">
        <v>0</v>
      </c>
      <c r="D20" s="18">
        <v>0</v>
      </c>
      <c r="E20" s="34">
        <v>22.66133024212025</v>
      </c>
      <c r="F20" s="35">
        <v>27.585378104679123</v>
      </c>
      <c r="G20" s="38">
        <v>26.199225421506682</v>
      </c>
      <c r="H20" s="17"/>
      <c r="I20" s="17"/>
      <c r="J20" s="17"/>
      <c r="K20" s="40" t="e">
        <f t="shared" si="1"/>
        <v>#NUM!</v>
      </c>
      <c r="L20" s="2" t="e">
        <f t="shared" si="2"/>
        <v>#NUM!</v>
      </c>
      <c r="M20" s="2" t="e">
        <f t="shared" si="3"/>
        <v>#NUM!</v>
      </c>
      <c r="N20" s="19"/>
      <c r="O20" s="19"/>
    </row>
    <row r="21" spans="1:16">
      <c r="A21" s="4">
        <v>10</v>
      </c>
      <c r="B21" s="18">
        <v>0</v>
      </c>
      <c r="C21" s="18">
        <v>0</v>
      </c>
      <c r="D21" s="18">
        <v>1</v>
      </c>
      <c r="E21" s="34">
        <v>25.427078965863341</v>
      </c>
      <c r="F21" s="35">
        <v>25.437904065745737</v>
      </c>
      <c r="G21" s="38">
        <v>28.127744249936271</v>
      </c>
      <c r="H21" s="17"/>
      <c r="I21" s="17"/>
      <c r="J21" s="17"/>
      <c r="K21" s="40" t="e">
        <f t="shared" si="1"/>
        <v>#NUM!</v>
      </c>
      <c r="L21" s="2" t="e">
        <f t="shared" si="2"/>
        <v>#NUM!</v>
      </c>
      <c r="M21" s="2" t="e">
        <f t="shared" si="3"/>
        <v>#NUM!</v>
      </c>
      <c r="N21" s="19"/>
      <c r="O21" s="13"/>
    </row>
    <row r="22" spans="1:16">
      <c r="A22" s="4">
        <v>11</v>
      </c>
      <c r="B22" s="18">
        <v>1</v>
      </c>
      <c r="C22" s="18">
        <v>1</v>
      </c>
      <c r="D22" s="18">
        <v>1</v>
      </c>
      <c r="E22" s="34">
        <v>23.031523446425215</v>
      </c>
      <c r="F22" s="35">
        <v>25.198961477258511</v>
      </c>
      <c r="G22" s="38">
        <v>25.436076545986563</v>
      </c>
      <c r="H22" s="17"/>
      <c r="I22" s="17"/>
      <c r="J22" s="17"/>
      <c r="K22" s="40">
        <f t="shared" si="1"/>
        <v>0</v>
      </c>
      <c r="L22" s="2">
        <f t="shared" si="2"/>
        <v>0</v>
      </c>
      <c r="M22" s="2" t="e">
        <f t="shared" si="3"/>
        <v>#NUM!</v>
      </c>
      <c r="N22" s="19"/>
      <c r="O22" s="19"/>
    </row>
    <row r="23" spans="1:16">
      <c r="A23" s="4">
        <v>12</v>
      </c>
      <c r="B23" s="18">
        <v>0</v>
      </c>
      <c r="C23" s="18">
        <v>0</v>
      </c>
      <c r="D23" s="18">
        <v>0</v>
      </c>
      <c r="E23" s="34">
        <v>24.806027778099761</v>
      </c>
      <c r="F23" s="35">
        <v>22.452893859285947</v>
      </c>
      <c r="G23" s="38">
        <v>28.046112886333425</v>
      </c>
      <c r="H23" s="17"/>
      <c r="I23" s="17"/>
      <c r="J23" s="17"/>
      <c r="K23" s="40" t="e">
        <f t="shared" si="1"/>
        <v>#NUM!</v>
      </c>
      <c r="L23" s="2" t="e">
        <f t="shared" si="2"/>
        <v>#NUM!</v>
      </c>
      <c r="M23" s="2" t="e">
        <f t="shared" si="3"/>
        <v>#NUM!</v>
      </c>
      <c r="N23" s="19"/>
      <c r="O23" s="19"/>
    </row>
    <row r="24" spans="1:16">
      <c r="A24" s="4">
        <v>13</v>
      </c>
      <c r="B24" s="18">
        <v>1</v>
      </c>
      <c r="C24" s="18">
        <v>0</v>
      </c>
      <c r="D24" s="18">
        <v>0</v>
      </c>
      <c r="E24" s="34">
        <v>27.954415415915939</v>
      </c>
      <c r="F24" s="35">
        <v>28.864356354652937</v>
      </c>
      <c r="G24" s="38">
        <v>25.605444442223288</v>
      </c>
      <c r="H24" s="17"/>
      <c r="I24" s="17"/>
      <c r="J24" s="17"/>
      <c r="K24" s="40" t="e">
        <f t="shared" si="1"/>
        <v>#NUM!</v>
      </c>
      <c r="L24" s="2" t="e">
        <f t="shared" si="2"/>
        <v>#NUM!</v>
      </c>
      <c r="M24" s="2" t="e">
        <f t="shared" si="3"/>
        <v>#NUM!</v>
      </c>
      <c r="N24" s="19"/>
      <c r="O24" s="19"/>
    </row>
    <row r="25" spans="1:16">
      <c r="A25" s="4">
        <v>14</v>
      </c>
      <c r="B25" s="18">
        <v>0</v>
      </c>
      <c r="C25" s="18">
        <v>0</v>
      </c>
      <c r="D25" s="18">
        <v>0</v>
      </c>
      <c r="E25" s="34">
        <v>28.757354067112068</v>
      </c>
      <c r="F25" s="35">
        <v>25.767904067890399</v>
      </c>
      <c r="G25" s="38">
        <v>24.139458596974436</v>
      </c>
      <c r="H25" s="17"/>
      <c r="I25" s="17"/>
      <c r="J25" s="17"/>
      <c r="K25" s="40" t="e">
        <f t="shared" si="1"/>
        <v>#NUM!</v>
      </c>
      <c r="L25" s="2" t="e">
        <f t="shared" si="2"/>
        <v>#NUM!</v>
      </c>
      <c r="M25" s="2" t="e">
        <f t="shared" si="3"/>
        <v>#NUM!</v>
      </c>
      <c r="N25" s="19"/>
      <c r="O25" s="19"/>
    </row>
    <row r="26" spans="1:16">
      <c r="A26" s="4">
        <v>15</v>
      </c>
      <c r="B26" s="18">
        <v>0</v>
      </c>
      <c r="C26" s="18">
        <v>0</v>
      </c>
      <c r="D26" s="18">
        <v>0</v>
      </c>
      <c r="E26" s="34">
        <v>22.806765053988855</v>
      </c>
      <c r="F26" s="35">
        <v>24.553607037757985</v>
      </c>
      <c r="G26" s="38">
        <v>22.025865913966808</v>
      </c>
      <c r="H26" s="17"/>
      <c r="I26" s="17"/>
      <c r="J26" s="17"/>
      <c r="K26" s="40" t="e">
        <f t="shared" si="1"/>
        <v>#NUM!</v>
      </c>
      <c r="L26" s="2" t="e">
        <f t="shared" si="2"/>
        <v>#NUM!</v>
      </c>
      <c r="M26" s="2" t="e">
        <f t="shared" si="3"/>
        <v>#NUM!</v>
      </c>
      <c r="N26" s="19"/>
      <c r="O26" s="19"/>
    </row>
    <row r="27" spans="1:16">
      <c r="A27" s="4">
        <v>16</v>
      </c>
      <c r="B27" s="18">
        <v>0</v>
      </c>
      <c r="C27" s="18">
        <v>0</v>
      </c>
      <c r="D27" s="18">
        <v>0</v>
      </c>
      <c r="E27" s="34">
        <v>26.613425297009755</v>
      </c>
      <c r="F27" s="35">
        <v>26.816856456065384</v>
      </c>
      <c r="G27" s="38">
        <v>23.67825377516154</v>
      </c>
      <c r="H27" s="17"/>
      <c r="I27" s="17"/>
      <c r="J27" s="17"/>
      <c r="K27" s="40" t="e">
        <f t="shared" si="1"/>
        <v>#NUM!</v>
      </c>
      <c r="L27" s="2" t="e">
        <f t="shared" si="2"/>
        <v>#NUM!</v>
      </c>
      <c r="M27" s="2" t="e">
        <f t="shared" si="3"/>
        <v>#NUM!</v>
      </c>
      <c r="N27" s="19"/>
      <c r="O27" s="19"/>
    </row>
    <row r="28" spans="1:16">
      <c r="A28" s="4">
        <v>17</v>
      </c>
      <c r="B28" s="18">
        <v>0</v>
      </c>
      <c r="C28" s="18">
        <v>0</v>
      </c>
      <c r="D28" s="18">
        <v>0</v>
      </c>
      <c r="E28" s="34">
        <v>23.470728676023832</v>
      </c>
      <c r="F28" s="35">
        <v>23.505740733942311</v>
      </c>
      <c r="G28" s="38">
        <v>26.943152497328995</v>
      </c>
      <c r="H28" s="17"/>
      <c r="I28" s="17"/>
      <c r="J28" s="17"/>
      <c r="K28" s="40" t="e">
        <f t="shared" si="1"/>
        <v>#NUM!</v>
      </c>
      <c r="L28" s="2" t="e">
        <f t="shared" si="2"/>
        <v>#NUM!</v>
      </c>
      <c r="M28" s="2" t="e">
        <f t="shared" si="3"/>
        <v>#NUM!</v>
      </c>
      <c r="N28" s="19"/>
      <c r="O28" s="19"/>
    </row>
    <row r="29" spans="1:16">
      <c r="A29" s="4">
        <v>18</v>
      </c>
      <c r="B29" s="18">
        <v>0</v>
      </c>
      <c r="C29" s="18">
        <v>0</v>
      </c>
      <c r="D29" s="18">
        <v>1</v>
      </c>
      <c r="E29" s="34">
        <v>25.261698073102725</v>
      </c>
      <c r="F29" s="35">
        <v>23.886227183931346</v>
      </c>
      <c r="G29" s="38">
        <v>24.075220798914408</v>
      </c>
      <c r="H29" s="17"/>
      <c r="I29" s="17"/>
      <c r="J29" s="17"/>
      <c r="K29" s="40" t="e">
        <f t="shared" si="1"/>
        <v>#NUM!</v>
      </c>
      <c r="L29" s="2" t="e">
        <f t="shared" si="2"/>
        <v>#NUM!</v>
      </c>
      <c r="M29" s="2" t="e">
        <f t="shared" si="3"/>
        <v>#NUM!</v>
      </c>
      <c r="N29" s="19"/>
      <c r="O29" s="19"/>
    </row>
    <row r="30" spans="1:16">
      <c r="A30" s="4">
        <v>19</v>
      </c>
      <c r="B30" s="18">
        <v>0</v>
      </c>
      <c r="C30" s="18">
        <v>1</v>
      </c>
      <c r="D30" s="18">
        <v>0</v>
      </c>
      <c r="E30" s="34">
        <v>27.422713760835812</v>
      </c>
      <c r="F30" s="35">
        <v>24.451348239053619</v>
      </c>
      <c r="G30" s="38">
        <v>23.886852605193397</v>
      </c>
      <c r="H30" s="17"/>
      <c r="I30" s="17"/>
      <c r="J30" s="17"/>
      <c r="K30" s="40" t="e">
        <f t="shared" si="1"/>
        <v>#NUM!</v>
      </c>
      <c r="L30" s="2" t="e">
        <f t="shared" si="2"/>
        <v>#NUM!</v>
      </c>
      <c r="M30" s="2" t="e">
        <f t="shared" si="3"/>
        <v>#NUM!</v>
      </c>
      <c r="N30" s="19"/>
      <c r="O30" s="19"/>
    </row>
    <row r="31" spans="1:16">
      <c r="A31" s="4">
        <v>20</v>
      </c>
      <c r="B31" s="18">
        <v>0</v>
      </c>
      <c r="C31" s="18">
        <v>0</v>
      </c>
      <c r="D31" s="18">
        <v>0</v>
      </c>
      <c r="E31" s="34">
        <v>28.264322362590999</v>
      </c>
      <c r="F31" s="35">
        <v>28.833362656053914</v>
      </c>
      <c r="G31" s="38">
        <v>22.548575911767902</v>
      </c>
      <c r="H31" s="17"/>
      <c r="I31" s="17"/>
      <c r="J31" s="17"/>
      <c r="K31" s="40" t="e">
        <f t="shared" si="1"/>
        <v>#NUM!</v>
      </c>
      <c r="L31" s="2" t="e">
        <f t="shared" si="2"/>
        <v>#NUM!</v>
      </c>
      <c r="M31" s="2" t="e">
        <f t="shared" si="3"/>
        <v>#NUM!</v>
      </c>
      <c r="N31" s="19"/>
      <c r="O31" s="19"/>
    </row>
    <row r="32" spans="1:16">
      <c r="A32" s="4">
        <v>21</v>
      </c>
      <c r="B32" s="18">
        <v>0</v>
      </c>
      <c r="C32" s="18">
        <v>0</v>
      </c>
      <c r="D32" s="18">
        <v>0</v>
      </c>
      <c r="E32" s="34">
        <v>25.124603053709656</v>
      </c>
      <c r="F32" s="35">
        <v>25.590285055139724</v>
      </c>
      <c r="G32" s="38">
        <v>27.394560340771775</v>
      </c>
      <c r="H32" s="17"/>
      <c r="I32" s="17"/>
      <c r="J32" s="17"/>
      <c r="K32" s="40" t="e">
        <f t="shared" si="1"/>
        <v>#NUM!</v>
      </c>
      <c r="L32" s="2" t="e">
        <f t="shared" si="2"/>
        <v>#NUM!</v>
      </c>
      <c r="M32" s="2" t="e">
        <f t="shared" si="3"/>
        <v>#NUM!</v>
      </c>
      <c r="N32" s="19"/>
      <c r="O32" s="19"/>
    </row>
    <row r="33" spans="1:15">
      <c r="A33" s="4">
        <v>22</v>
      </c>
      <c r="B33" s="18">
        <v>0</v>
      </c>
      <c r="C33" s="18">
        <v>1</v>
      </c>
      <c r="D33" s="18">
        <v>0</v>
      </c>
      <c r="E33" s="34">
        <v>27.506812888071259</v>
      </c>
      <c r="F33" s="35">
        <v>24.545958457453349</v>
      </c>
      <c r="G33" s="38">
        <v>28.005717590432823</v>
      </c>
      <c r="H33" s="17"/>
      <c r="I33" s="17"/>
      <c r="J33" s="17"/>
      <c r="K33" s="40" t="e">
        <f t="shared" si="1"/>
        <v>#NUM!</v>
      </c>
      <c r="L33" s="2" t="e">
        <f t="shared" si="2"/>
        <v>#NUM!</v>
      </c>
      <c r="M33" s="2" t="e">
        <f t="shared" si="3"/>
        <v>#NUM!</v>
      </c>
      <c r="N33" s="19"/>
      <c r="O33" s="19"/>
    </row>
    <row r="34" spans="1:15">
      <c r="A34" s="4">
        <v>23</v>
      </c>
      <c r="B34" s="18">
        <v>1</v>
      </c>
      <c r="C34" s="18">
        <v>0</v>
      </c>
      <c r="D34" s="18">
        <v>1</v>
      </c>
      <c r="E34" s="34">
        <v>24.601291377794091</v>
      </c>
      <c r="F34" s="35">
        <v>27.116356988878422</v>
      </c>
      <c r="G34" s="38">
        <v>24.029832956403016</v>
      </c>
      <c r="H34" s="17"/>
      <c r="I34" s="17"/>
      <c r="J34" s="17"/>
      <c r="K34" s="40" t="e">
        <f t="shared" si="1"/>
        <v>#NUM!</v>
      </c>
      <c r="L34" s="2" t="e">
        <f t="shared" si="2"/>
        <v>#NUM!</v>
      </c>
      <c r="M34" s="2" t="e">
        <f t="shared" si="3"/>
        <v>#NUM!</v>
      </c>
      <c r="N34" s="19"/>
      <c r="O34" s="19"/>
    </row>
    <row r="35" spans="1:15">
      <c r="A35" s="4">
        <v>24</v>
      </c>
      <c r="B35" s="18">
        <v>0</v>
      </c>
      <c r="C35" s="18">
        <v>0</v>
      </c>
      <c r="D35" s="18">
        <v>0</v>
      </c>
      <c r="E35" s="34">
        <v>27.205700767611088</v>
      </c>
      <c r="F35" s="35">
        <v>22.997974003225988</v>
      </c>
      <c r="G35" s="38">
        <v>25.886810802695599</v>
      </c>
      <c r="H35" s="17"/>
      <c r="I35" s="17"/>
      <c r="J35" s="17"/>
      <c r="K35" s="40" t="e">
        <f t="shared" si="1"/>
        <v>#NUM!</v>
      </c>
      <c r="L35" s="2" t="e">
        <f t="shared" si="2"/>
        <v>#NUM!</v>
      </c>
      <c r="M35" s="2" t="e">
        <f t="shared" si="3"/>
        <v>#NUM!</v>
      </c>
      <c r="N35" s="19"/>
      <c r="O35" s="19"/>
    </row>
    <row r="36" spans="1:15">
      <c r="A36" s="4">
        <v>25</v>
      </c>
      <c r="B36" s="18">
        <v>0</v>
      </c>
      <c r="C36" s="18">
        <v>0</v>
      </c>
      <c r="D36" s="18">
        <v>0</v>
      </c>
      <c r="E36" s="34">
        <v>28.316095612156982</v>
      </c>
      <c r="F36" s="35">
        <v>23.06613826382895</v>
      </c>
      <c r="G36" s="38">
        <v>26.129047118791352</v>
      </c>
      <c r="H36" s="17"/>
      <c r="I36" s="17"/>
      <c r="J36" s="17"/>
      <c r="K36" s="40" t="e">
        <f t="shared" si="1"/>
        <v>#NUM!</v>
      </c>
      <c r="L36" s="2" t="e">
        <f t="shared" si="2"/>
        <v>#NUM!</v>
      </c>
      <c r="M36" s="2" t="e">
        <f t="shared" si="3"/>
        <v>#NUM!</v>
      </c>
      <c r="N36" s="19"/>
      <c r="O36" s="19"/>
    </row>
    <row r="37" spans="1:15">
      <c r="A37" s="4">
        <v>26</v>
      </c>
      <c r="B37" s="18">
        <v>0</v>
      </c>
      <c r="C37" s="18">
        <v>0</v>
      </c>
      <c r="D37" s="18">
        <v>0</v>
      </c>
      <c r="E37" s="34">
        <v>26.439823100661116</v>
      </c>
      <c r="F37" s="35">
        <v>24.930671515795346</v>
      </c>
      <c r="G37" s="38">
        <v>28.367245387091096</v>
      </c>
      <c r="H37" s="17"/>
      <c r="I37" s="17"/>
      <c r="J37" s="17"/>
      <c r="K37" s="40" t="e">
        <f t="shared" si="1"/>
        <v>#NUM!</v>
      </c>
      <c r="L37" s="2" t="e">
        <f t="shared" si="2"/>
        <v>#NUM!</v>
      </c>
      <c r="M37" s="2" t="e">
        <f t="shared" si="3"/>
        <v>#NUM!</v>
      </c>
      <c r="N37" s="19"/>
      <c r="O37" s="19"/>
    </row>
    <row r="38" spans="1:15">
      <c r="A38" s="4">
        <v>27</v>
      </c>
      <c r="B38" s="18">
        <v>0</v>
      </c>
      <c r="C38" s="18">
        <v>0</v>
      </c>
      <c r="D38" s="18">
        <v>0</v>
      </c>
      <c r="E38" s="34">
        <v>24.428335873042151</v>
      </c>
      <c r="F38" s="35">
        <v>23.77454722044385</v>
      </c>
      <c r="G38" s="38">
        <v>26.221095657552908</v>
      </c>
      <c r="H38" s="17"/>
      <c r="I38" s="17"/>
      <c r="J38" s="17"/>
      <c r="K38" s="40" t="e">
        <f t="shared" si="1"/>
        <v>#NUM!</v>
      </c>
      <c r="L38" s="2" t="e">
        <f t="shared" si="2"/>
        <v>#NUM!</v>
      </c>
      <c r="M38" s="2" t="e">
        <f t="shared" si="3"/>
        <v>#NUM!</v>
      </c>
      <c r="N38" s="19"/>
      <c r="O38" s="19"/>
    </row>
    <row r="39" spans="1:15">
      <c r="A39" s="4">
        <v>28</v>
      </c>
      <c r="B39" s="18">
        <v>0</v>
      </c>
      <c r="C39" s="18">
        <v>0</v>
      </c>
      <c r="D39" s="18">
        <v>0</v>
      </c>
      <c r="E39" s="34">
        <v>26.195376662715631</v>
      </c>
      <c r="F39" s="35">
        <v>23.127502775863572</v>
      </c>
      <c r="G39" s="38">
        <v>24.92382406729206</v>
      </c>
      <c r="H39" s="17"/>
      <c r="I39" s="17"/>
      <c r="J39" s="17"/>
      <c r="K39" s="40" t="e">
        <f t="shared" si="1"/>
        <v>#NUM!</v>
      </c>
      <c r="L39" s="2" t="e">
        <f t="shared" si="2"/>
        <v>#NUM!</v>
      </c>
      <c r="M39" s="2" t="e">
        <f t="shared" si="3"/>
        <v>#NUM!</v>
      </c>
      <c r="N39" s="19"/>
      <c r="O39" s="19"/>
    </row>
    <row r="40" spans="1:15">
      <c r="A40" s="4">
        <v>29</v>
      </c>
      <c r="B40" s="18">
        <v>0</v>
      </c>
      <c r="C40" s="18">
        <v>0</v>
      </c>
      <c r="D40" s="18">
        <v>0</v>
      </c>
      <c r="E40" s="34">
        <v>27.168290409314668</v>
      </c>
      <c r="F40" s="35">
        <v>23.235457519329525</v>
      </c>
      <c r="G40" s="38">
        <v>26.063237429842211</v>
      </c>
      <c r="H40" s="17"/>
      <c r="I40" s="17"/>
      <c r="J40" s="17"/>
      <c r="K40" s="40" t="e">
        <f t="shared" si="1"/>
        <v>#NUM!</v>
      </c>
      <c r="L40" s="2" t="e">
        <f t="shared" si="2"/>
        <v>#NUM!</v>
      </c>
      <c r="M40" s="2" t="e">
        <f t="shared" si="3"/>
        <v>#NUM!</v>
      </c>
      <c r="N40" s="19"/>
      <c r="O40" s="19"/>
    </row>
    <row r="41" spans="1:15">
      <c r="A41" s="4">
        <v>30</v>
      </c>
      <c r="B41" s="18">
        <v>0</v>
      </c>
      <c r="C41" s="18">
        <v>0</v>
      </c>
      <c r="D41" s="18">
        <v>0</v>
      </c>
      <c r="E41" s="34">
        <v>23.953488474174964</v>
      </c>
      <c r="F41" s="35">
        <v>26.944713438187016</v>
      </c>
      <c r="G41" s="38">
        <v>22.34283946628863</v>
      </c>
      <c r="H41" s="17"/>
      <c r="I41" s="17"/>
      <c r="J41" s="17"/>
      <c r="K41" s="40" t="e">
        <f t="shared" si="1"/>
        <v>#NUM!</v>
      </c>
      <c r="L41" s="2" t="e">
        <f t="shared" si="2"/>
        <v>#NUM!</v>
      </c>
      <c r="M41" s="2" t="e">
        <f t="shared" si="3"/>
        <v>#NUM!</v>
      </c>
      <c r="N41" s="19"/>
      <c r="O41" s="19"/>
    </row>
    <row r="42" spans="1:15">
      <c r="A42" s="4">
        <v>31</v>
      </c>
      <c r="B42" s="18">
        <v>0</v>
      </c>
      <c r="C42" s="18">
        <v>0</v>
      </c>
      <c r="D42" s="18">
        <v>0</v>
      </c>
      <c r="E42" s="34">
        <v>24.415359546019459</v>
      </c>
      <c r="F42" s="35">
        <v>26.391120756857749</v>
      </c>
      <c r="G42" s="38">
        <v>28.134754012950324</v>
      </c>
      <c r="H42" s="17"/>
      <c r="I42" s="17"/>
      <c r="J42" s="17"/>
      <c r="K42" s="40" t="e">
        <f t="shared" si="1"/>
        <v>#NUM!</v>
      </c>
      <c r="L42" s="2" t="e">
        <f t="shared" si="2"/>
        <v>#NUM!</v>
      </c>
      <c r="M42" s="2" t="e">
        <f t="shared" si="3"/>
        <v>#NUM!</v>
      </c>
      <c r="N42" s="19"/>
      <c r="O42" s="19"/>
    </row>
    <row r="43" spans="1:15">
      <c r="A43" s="4">
        <v>32</v>
      </c>
      <c r="B43" s="18">
        <v>0</v>
      </c>
      <c r="C43" s="18">
        <v>0</v>
      </c>
      <c r="D43" s="18">
        <v>0</v>
      </c>
      <c r="E43" s="34">
        <v>26.238691086763161</v>
      </c>
      <c r="F43" s="35">
        <v>24.277290287784123</v>
      </c>
      <c r="G43" s="38">
        <v>27.78732747678783</v>
      </c>
      <c r="H43" s="17"/>
      <c r="I43" s="17"/>
      <c r="J43" s="17"/>
      <c r="K43" s="40" t="e">
        <f t="shared" si="1"/>
        <v>#NUM!</v>
      </c>
      <c r="L43" s="2" t="e">
        <f t="shared" si="2"/>
        <v>#NUM!</v>
      </c>
      <c r="M43" s="2" t="e">
        <f t="shared" si="3"/>
        <v>#NUM!</v>
      </c>
      <c r="N43" s="19"/>
      <c r="O43" s="19"/>
    </row>
    <row r="44" spans="1:15">
      <c r="A44" s="4">
        <v>33</v>
      </c>
      <c r="B44" s="18">
        <v>0</v>
      </c>
      <c r="C44" s="18">
        <v>0</v>
      </c>
      <c r="D44" s="18">
        <v>0</v>
      </c>
      <c r="E44" s="34">
        <v>25.157761405531765</v>
      </c>
      <c r="F44" s="35">
        <v>22.92380028722183</v>
      </c>
      <c r="G44" s="38">
        <v>22.518166877901198</v>
      </c>
      <c r="H44" s="17"/>
      <c r="I44" s="17"/>
      <c r="J44" s="17"/>
      <c r="K44" s="40" t="e">
        <f t="shared" si="1"/>
        <v>#NUM!</v>
      </c>
      <c r="L44" s="2" t="e">
        <f t="shared" si="2"/>
        <v>#NUM!</v>
      </c>
      <c r="M44" s="2" t="e">
        <f t="shared" si="3"/>
        <v>#NUM!</v>
      </c>
      <c r="N44" s="19"/>
      <c r="O44" s="19"/>
    </row>
    <row r="45" spans="1:15">
      <c r="A45" s="4">
        <v>34</v>
      </c>
      <c r="B45" s="18">
        <v>0</v>
      </c>
      <c r="C45" s="18">
        <v>1</v>
      </c>
      <c r="D45" s="18">
        <v>0</v>
      </c>
      <c r="E45" s="34">
        <v>27.431735758394225</v>
      </c>
      <c r="F45" s="35">
        <v>25.601636876186987</v>
      </c>
      <c r="G45" s="38">
        <v>26.229821400206113</v>
      </c>
      <c r="H45" s="17"/>
      <c r="I45" s="17"/>
      <c r="J45" s="17"/>
      <c r="K45" s="40" t="e">
        <f t="shared" si="1"/>
        <v>#NUM!</v>
      </c>
      <c r="L45" s="2" t="e">
        <f t="shared" si="2"/>
        <v>#NUM!</v>
      </c>
      <c r="M45" s="2" t="e">
        <f t="shared" si="3"/>
        <v>#NUM!</v>
      </c>
      <c r="N45" s="19"/>
      <c r="O45" s="19"/>
    </row>
    <row r="46" spans="1:15">
      <c r="A46" s="4">
        <v>35</v>
      </c>
      <c r="B46" s="18">
        <v>0</v>
      </c>
      <c r="C46" s="18">
        <v>0</v>
      </c>
      <c r="D46" s="18">
        <v>1</v>
      </c>
      <c r="E46" s="34">
        <v>25.663552013904713</v>
      </c>
      <c r="F46" s="35">
        <v>26.135670912969751</v>
      </c>
      <c r="G46" s="38">
        <v>26.4582288433852</v>
      </c>
      <c r="H46" s="17"/>
      <c r="I46" s="17"/>
      <c r="J46" s="17"/>
      <c r="K46" s="40" t="e">
        <f t="shared" si="1"/>
        <v>#NUM!</v>
      </c>
      <c r="L46" s="2" t="e">
        <f t="shared" si="2"/>
        <v>#NUM!</v>
      </c>
      <c r="M46" s="2" t="e">
        <f t="shared" si="3"/>
        <v>#NUM!</v>
      </c>
      <c r="N46" s="19"/>
      <c r="O46" s="19"/>
    </row>
    <row r="47" spans="1:15">
      <c r="A47" s="4">
        <v>36</v>
      </c>
      <c r="B47" s="18">
        <v>0</v>
      </c>
      <c r="C47" s="18">
        <v>0</v>
      </c>
      <c r="D47" s="18">
        <v>0</v>
      </c>
      <c r="E47" s="34">
        <v>25.71272064986298</v>
      </c>
      <c r="F47" s="35">
        <v>27.019220774802243</v>
      </c>
      <c r="G47" s="38">
        <v>23.513669728615021</v>
      </c>
      <c r="H47" s="17"/>
      <c r="I47" s="17"/>
      <c r="J47" s="17"/>
      <c r="K47" s="40" t="e">
        <f t="shared" si="1"/>
        <v>#NUM!</v>
      </c>
      <c r="L47" s="2" t="e">
        <f t="shared" si="2"/>
        <v>#NUM!</v>
      </c>
      <c r="M47" s="2" t="e">
        <f t="shared" si="3"/>
        <v>#NUM!</v>
      </c>
      <c r="N47" s="19"/>
      <c r="O47" s="19"/>
    </row>
    <row r="48" spans="1:15">
      <c r="A48" s="4">
        <v>37</v>
      </c>
      <c r="B48" s="18">
        <v>0</v>
      </c>
      <c r="C48" s="18">
        <v>0</v>
      </c>
      <c r="D48" s="18">
        <v>0</v>
      </c>
      <c r="E48" s="34">
        <v>23.231108740284363</v>
      </c>
      <c r="F48" s="35">
        <v>28.542482141666909</v>
      </c>
      <c r="G48" s="38">
        <v>25.557678112418159</v>
      </c>
      <c r="H48" s="17"/>
      <c r="I48" s="17"/>
      <c r="J48" s="17"/>
      <c r="K48" s="40" t="e">
        <f t="shared" si="1"/>
        <v>#NUM!</v>
      </c>
      <c r="L48" s="2" t="e">
        <f t="shared" si="2"/>
        <v>#NUM!</v>
      </c>
      <c r="M48" s="2" t="e">
        <f t="shared" si="3"/>
        <v>#NUM!</v>
      </c>
      <c r="N48" s="19"/>
      <c r="O48" s="19"/>
    </row>
    <row r="49" spans="1:15">
      <c r="A49" s="4">
        <v>38</v>
      </c>
      <c r="B49" s="18">
        <v>0</v>
      </c>
      <c r="C49" s="18">
        <v>0</v>
      </c>
      <c r="D49" s="18">
        <v>0</v>
      </c>
      <c r="E49" s="34">
        <v>24.349019133508062</v>
      </c>
      <c r="F49" s="35">
        <v>27.934396680601569</v>
      </c>
      <c r="G49" s="38">
        <v>28.455356834172399</v>
      </c>
      <c r="H49" s="17"/>
      <c r="I49" s="17"/>
      <c r="J49" s="17"/>
      <c r="K49" s="40" t="e">
        <f t="shared" si="1"/>
        <v>#NUM!</v>
      </c>
      <c r="L49" s="2" t="e">
        <f t="shared" si="2"/>
        <v>#NUM!</v>
      </c>
      <c r="M49" s="2" t="e">
        <f t="shared" si="3"/>
        <v>#NUM!</v>
      </c>
      <c r="N49" s="19"/>
      <c r="O49" s="19"/>
    </row>
    <row r="50" spans="1:15">
      <c r="A50" s="4">
        <v>39</v>
      </c>
      <c r="B50" s="18">
        <v>0</v>
      </c>
      <c r="C50" s="18">
        <v>0</v>
      </c>
      <c r="D50" s="18">
        <v>0</v>
      </c>
      <c r="E50" s="34">
        <v>27.757360289955614</v>
      </c>
      <c r="F50" s="35">
        <v>22.420199353969025</v>
      </c>
      <c r="G50" s="38">
        <v>23.1815413285298</v>
      </c>
      <c r="H50" s="17"/>
      <c r="I50" s="17"/>
      <c r="J50" s="17"/>
      <c r="K50" s="40" t="e">
        <f t="shared" si="1"/>
        <v>#NUM!</v>
      </c>
      <c r="L50" s="2" t="e">
        <f t="shared" si="2"/>
        <v>#NUM!</v>
      </c>
      <c r="M50" s="2" t="e">
        <f t="shared" si="3"/>
        <v>#NUM!</v>
      </c>
      <c r="N50" s="19"/>
      <c r="O50" s="19"/>
    </row>
    <row r="51" spans="1:15">
      <c r="A51" s="4">
        <v>40</v>
      </c>
      <c r="B51" s="18">
        <v>0</v>
      </c>
      <c r="C51" s="18">
        <v>0</v>
      </c>
      <c r="D51" s="18">
        <v>1</v>
      </c>
      <c r="E51" s="34">
        <v>22.146950068470204</v>
      </c>
      <c r="F51" s="35">
        <v>22.812815294921467</v>
      </c>
      <c r="G51" s="38">
        <v>24.101143949222887</v>
      </c>
      <c r="H51" s="17"/>
      <c r="I51" s="17"/>
      <c r="J51" s="17"/>
      <c r="K51" s="40" t="e">
        <f t="shared" si="1"/>
        <v>#NUM!</v>
      </c>
      <c r="L51" s="2" t="e">
        <f t="shared" si="2"/>
        <v>#NUM!</v>
      </c>
      <c r="M51" s="2" t="e">
        <f t="shared" si="3"/>
        <v>#NUM!</v>
      </c>
      <c r="N51" s="19"/>
      <c r="O51" s="19"/>
    </row>
    <row r="52" spans="1:15">
      <c r="A52" s="4">
        <v>41</v>
      </c>
      <c r="B52" s="18">
        <v>0</v>
      </c>
      <c r="C52" s="18">
        <v>0</v>
      </c>
      <c r="D52" s="18">
        <v>1</v>
      </c>
      <c r="E52" s="34">
        <v>25.309809796204526</v>
      </c>
      <c r="F52" s="35">
        <v>27.671197485624166</v>
      </c>
      <c r="G52" s="38">
        <v>26.767487082710677</v>
      </c>
      <c r="H52" s="17"/>
      <c r="I52" s="17"/>
      <c r="J52" s="17"/>
      <c r="K52" s="40" t="e">
        <f t="shared" si="1"/>
        <v>#NUM!</v>
      </c>
      <c r="L52" s="2" t="e">
        <f t="shared" si="2"/>
        <v>#NUM!</v>
      </c>
      <c r="M52" s="2" t="e">
        <f t="shared" si="3"/>
        <v>#NUM!</v>
      </c>
      <c r="N52" s="19"/>
      <c r="O52" s="19"/>
    </row>
    <row r="53" spans="1:15">
      <c r="A53" s="4">
        <v>42</v>
      </c>
      <c r="B53" s="18">
        <v>0</v>
      </c>
      <c r="C53" s="18">
        <v>0</v>
      </c>
      <c r="D53" s="18">
        <v>0</v>
      </c>
      <c r="E53" s="34">
        <v>25.090959607681661</v>
      </c>
      <c r="F53" s="35">
        <v>27.342088692693544</v>
      </c>
      <c r="G53" s="38">
        <v>22.080713462026516</v>
      </c>
      <c r="H53" s="17"/>
      <c r="I53" s="17"/>
      <c r="J53" s="17"/>
      <c r="K53" s="40" t="e">
        <f t="shared" si="1"/>
        <v>#NUM!</v>
      </c>
      <c r="L53" s="2" t="e">
        <f t="shared" si="2"/>
        <v>#NUM!</v>
      </c>
      <c r="M53" s="2" t="e">
        <f t="shared" si="3"/>
        <v>#NUM!</v>
      </c>
      <c r="N53" s="19"/>
      <c r="O53" s="19"/>
    </row>
    <row r="54" spans="1:15">
      <c r="A54" s="4">
        <v>43</v>
      </c>
      <c r="B54" s="18">
        <v>0</v>
      </c>
      <c r="C54" s="18">
        <v>0</v>
      </c>
      <c r="D54" s="18">
        <v>0</v>
      </c>
      <c r="E54" s="34">
        <v>22.186826382733603</v>
      </c>
      <c r="F54" s="35">
        <v>24.771001941542259</v>
      </c>
      <c r="G54" s="38">
        <v>28.933189954170555</v>
      </c>
      <c r="H54" s="17"/>
      <c r="I54" s="17"/>
      <c r="J54" s="17"/>
      <c r="K54" s="40" t="e">
        <f t="shared" si="1"/>
        <v>#NUM!</v>
      </c>
      <c r="L54" s="2" t="e">
        <f t="shared" si="2"/>
        <v>#NUM!</v>
      </c>
      <c r="M54" s="2" t="e">
        <f t="shared" si="3"/>
        <v>#NUM!</v>
      </c>
      <c r="N54" s="19"/>
      <c r="O54" s="19"/>
    </row>
    <row r="55" spans="1:15">
      <c r="A55" s="4">
        <v>44</v>
      </c>
      <c r="B55" s="18">
        <v>1</v>
      </c>
      <c r="C55" s="18">
        <v>0</v>
      </c>
      <c r="D55" s="18">
        <v>0</v>
      </c>
      <c r="E55" s="34">
        <v>26.796932775824619</v>
      </c>
      <c r="F55" s="35">
        <v>25.848635891648772</v>
      </c>
      <c r="G55" s="38">
        <v>22.320745422144892</v>
      </c>
      <c r="H55" s="17"/>
      <c r="I55" s="17"/>
      <c r="J55" s="17"/>
      <c r="K55" s="40" t="e">
        <f t="shared" si="1"/>
        <v>#NUM!</v>
      </c>
      <c r="L55" s="2" t="e">
        <f t="shared" si="2"/>
        <v>#NUM!</v>
      </c>
      <c r="M55" s="2" t="e">
        <f t="shared" si="3"/>
        <v>#NUM!</v>
      </c>
      <c r="N55" s="19"/>
      <c r="O55" s="19"/>
    </row>
    <row r="56" spans="1:15">
      <c r="A56" s="4">
        <v>45</v>
      </c>
      <c r="B56" s="18">
        <v>0</v>
      </c>
      <c r="C56" s="18">
        <v>0</v>
      </c>
      <c r="D56" s="18">
        <v>0</v>
      </c>
      <c r="E56" s="34">
        <v>22.591622095310207</v>
      </c>
      <c r="F56" s="35">
        <v>28.792044508801069</v>
      </c>
      <c r="G56" s="38">
        <v>25.176121680278303</v>
      </c>
      <c r="H56" s="17"/>
      <c r="I56" s="17"/>
      <c r="J56" s="17"/>
      <c r="K56" s="40" t="e">
        <f t="shared" si="1"/>
        <v>#NUM!</v>
      </c>
      <c r="L56" s="2" t="e">
        <f t="shared" si="2"/>
        <v>#NUM!</v>
      </c>
      <c r="M56" s="2" t="e">
        <f t="shared" si="3"/>
        <v>#NUM!</v>
      </c>
      <c r="N56" s="19"/>
      <c r="O56" s="19"/>
    </row>
    <row r="57" spans="1:15">
      <c r="A57" s="4">
        <v>46</v>
      </c>
      <c r="B57" s="18">
        <v>0</v>
      </c>
      <c r="C57" s="18">
        <v>0</v>
      </c>
      <c r="D57" s="18">
        <v>1</v>
      </c>
      <c r="E57" s="34">
        <v>22.584584257281659</v>
      </c>
      <c r="F57" s="35">
        <v>28.237247324316343</v>
      </c>
      <c r="G57" s="38">
        <v>23.932117488408807</v>
      </c>
      <c r="H57" s="17"/>
      <c r="I57" s="17"/>
      <c r="J57" s="17"/>
      <c r="K57" s="40" t="e">
        <f t="shared" si="1"/>
        <v>#NUM!</v>
      </c>
      <c r="L57" s="2" t="e">
        <f t="shared" si="2"/>
        <v>#NUM!</v>
      </c>
      <c r="M57" s="2" t="e">
        <f t="shared" si="3"/>
        <v>#NUM!</v>
      </c>
      <c r="N57" s="19"/>
      <c r="O57" s="19"/>
    </row>
    <row r="58" spans="1:15">
      <c r="A58" s="4">
        <v>47</v>
      </c>
      <c r="B58" s="18">
        <v>0</v>
      </c>
      <c r="C58" s="18">
        <v>0</v>
      </c>
      <c r="D58" s="18">
        <v>0</v>
      </c>
      <c r="E58" s="34">
        <v>23.619485546097433</v>
      </c>
      <c r="F58" s="35">
        <v>22.910650410123502</v>
      </c>
      <c r="G58" s="38">
        <v>22.524811404751905</v>
      </c>
      <c r="H58" s="17"/>
      <c r="I58" s="17"/>
      <c r="J58" s="17"/>
      <c r="K58" s="40" t="e">
        <f t="shared" si="1"/>
        <v>#NUM!</v>
      </c>
      <c r="L58" s="2" t="e">
        <f t="shared" si="2"/>
        <v>#NUM!</v>
      </c>
      <c r="M58" s="2" t="e">
        <f t="shared" si="3"/>
        <v>#NUM!</v>
      </c>
      <c r="N58" s="19"/>
      <c r="O58" s="19"/>
    </row>
    <row r="59" spans="1:15">
      <c r="A59" s="4">
        <v>48</v>
      </c>
      <c r="B59" s="18">
        <v>1</v>
      </c>
      <c r="C59" s="18">
        <v>0</v>
      </c>
      <c r="D59" s="18">
        <v>1</v>
      </c>
      <c r="E59" s="34">
        <v>26.187933180949969</v>
      </c>
      <c r="F59" s="35">
        <v>26.361453914653364</v>
      </c>
      <c r="G59" s="38">
        <v>26.20493982560383</v>
      </c>
      <c r="H59" s="17"/>
      <c r="I59" s="17"/>
      <c r="J59" s="17"/>
      <c r="K59" s="40" t="e">
        <f t="shared" si="1"/>
        <v>#NUM!</v>
      </c>
      <c r="L59" s="2" t="e">
        <f t="shared" si="2"/>
        <v>#NUM!</v>
      </c>
      <c r="M59" s="2" t="e">
        <f t="shared" si="3"/>
        <v>#NUM!</v>
      </c>
      <c r="N59" s="19"/>
      <c r="O59" s="19"/>
    </row>
    <row r="60" spans="1:15">
      <c r="A60" s="4">
        <v>49</v>
      </c>
      <c r="B60" s="18">
        <v>0</v>
      </c>
      <c r="C60" s="18">
        <v>0</v>
      </c>
      <c r="D60" s="18">
        <v>1</v>
      </c>
      <c r="E60" s="34">
        <v>27.366490420397916</v>
      </c>
      <c r="F60" s="35">
        <v>22.644383819265421</v>
      </c>
      <c r="G60" s="38">
        <v>23.462369428056679</v>
      </c>
      <c r="H60" s="17"/>
      <c r="I60" s="17"/>
      <c r="J60" s="17"/>
      <c r="K60" s="40" t="e">
        <f t="shared" si="1"/>
        <v>#NUM!</v>
      </c>
      <c r="L60" s="2" t="e">
        <f t="shared" si="2"/>
        <v>#NUM!</v>
      </c>
      <c r="M60" s="2" t="e">
        <f t="shared" si="3"/>
        <v>#NUM!</v>
      </c>
      <c r="N60" s="19"/>
      <c r="O60" s="19"/>
    </row>
    <row r="61" spans="1:15">
      <c r="A61" s="4">
        <v>50</v>
      </c>
      <c r="B61" s="18">
        <v>1</v>
      </c>
      <c r="C61" s="18">
        <v>0</v>
      </c>
      <c r="D61" s="18">
        <v>1</v>
      </c>
      <c r="E61" s="34">
        <v>25.211458030551793</v>
      </c>
      <c r="F61" s="35">
        <v>27.645230697935432</v>
      </c>
      <c r="G61" s="38">
        <v>27.584305188937545</v>
      </c>
      <c r="H61" s="17"/>
      <c r="I61" s="17"/>
      <c r="J61" s="17"/>
      <c r="K61" s="40" t="e">
        <f t="shared" si="1"/>
        <v>#NUM!</v>
      </c>
      <c r="L61" s="2" t="e">
        <f t="shared" si="2"/>
        <v>#NUM!</v>
      </c>
      <c r="M61" s="2" t="e">
        <f t="shared" si="3"/>
        <v>#NUM!</v>
      </c>
      <c r="N61" s="19"/>
      <c r="O61" s="19"/>
    </row>
    <row r="62" spans="1:15">
      <c r="A62" s="4">
        <v>51</v>
      </c>
      <c r="B62" s="18">
        <v>0</v>
      </c>
      <c r="C62" s="18">
        <v>0</v>
      </c>
      <c r="D62" s="18">
        <v>1</v>
      </c>
      <c r="E62" s="34">
        <v>27.103880125693312</v>
      </c>
      <c r="F62" s="35">
        <v>23.463028373739171</v>
      </c>
      <c r="G62" s="38">
        <v>22.818990941065316</v>
      </c>
      <c r="H62" s="17"/>
      <c r="I62" s="17"/>
      <c r="J62" s="17"/>
      <c r="K62" s="40" t="e">
        <f t="shared" si="1"/>
        <v>#NUM!</v>
      </c>
      <c r="L62" s="2" t="e">
        <f t="shared" si="2"/>
        <v>#NUM!</v>
      </c>
      <c r="M62" s="2" t="e">
        <f t="shared" si="3"/>
        <v>#NUM!</v>
      </c>
      <c r="N62" s="19"/>
      <c r="O62" s="19"/>
    </row>
    <row r="63" spans="1:15">
      <c r="A63" s="4">
        <v>52</v>
      </c>
      <c r="B63" s="18">
        <v>0</v>
      </c>
      <c r="C63" s="18">
        <v>0</v>
      </c>
      <c r="D63" s="18">
        <v>0</v>
      </c>
      <c r="E63" s="34">
        <v>26.665242940141699</v>
      </c>
      <c r="F63" s="35">
        <v>26.757696393246253</v>
      </c>
      <c r="G63" s="38">
        <v>22.189235420484987</v>
      </c>
      <c r="H63" s="17"/>
      <c r="I63" s="17"/>
      <c r="J63" s="17"/>
      <c r="K63" s="40" t="e">
        <f t="shared" si="1"/>
        <v>#NUM!</v>
      </c>
      <c r="L63" s="2" t="e">
        <f t="shared" si="2"/>
        <v>#NUM!</v>
      </c>
      <c r="M63" s="2" t="e">
        <f t="shared" si="3"/>
        <v>#NUM!</v>
      </c>
      <c r="N63" s="19"/>
      <c r="O63" s="19"/>
    </row>
    <row r="64" spans="1:15">
      <c r="A64" s="4">
        <v>53</v>
      </c>
      <c r="B64" s="18">
        <v>0</v>
      </c>
      <c r="C64" s="18">
        <v>0</v>
      </c>
      <c r="D64" s="18">
        <v>1</v>
      </c>
      <c r="E64" s="34">
        <v>28.398689143672811</v>
      </c>
      <c r="F64" s="35">
        <v>22.501278392406562</v>
      </c>
      <c r="G64" s="38">
        <v>23.730266765028766</v>
      </c>
      <c r="H64" s="17"/>
      <c r="I64" s="17"/>
      <c r="J64" s="17"/>
      <c r="K64" s="40" t="e">
        <f t="shared" si="1"/>
        <v>#NUM!</v>
      </c>
      <c r="L64" s="2" t="e">
        <f t="shared" si="2"/>
        <v>#NUM!</v>
      </c>
      <c r="M64" s="2" t="e">
        <f t="shared" si="3"/>
        <v>#NUM!</v>
      </c>
      <c r="N64" s="19"/>
      <c r="O64" s="19"/>
    </row>
    <row r="65" spans="1:15">
      <c r="A65" s="4">
        <v>54</v>
      </c>
      <c r="B65" s="18">
        <v>0</v>
      </c>
      <c r="C65" s="18">
        <v>0</v>
      </c>
      <c r="D65" s="18">
        <v>0</v>
      </c>
      <c r="E65" s="34">
        <v>23.569661916866806</v>
      </c>
      <c r="F65" s="35">
        <v>26.030525892579352</v>
      </c>
      <c r="G65" s="38">
        <v>22.291595715452139</v>
      </c>
      <c r="H65" s="17"/>
      <c r="I65" s="17"/>
      <c r="J65" s="17"/>
      <c r="K65" s="40" t="e">
        <f t="shared" si="1"/>
        <v>#NUM!</v>
      </c>
      <c r="L65" s="2" t="e">
        <f t="shared" si="2"/>
        <v>#NUM!</v>
      </c>
      <c r="M65" s="2" t="e">
        <f t="shared" si="3"/>
        <v>#NUM!</v>
      </c>
      <c r="N65" s="19"/>
      <c r="O65" s="19"/>
    </row>
    <row r="66" spans="1:15">
      <c r="A66" s="4">
        <v>55</v>
      </c>
      <c r="B66" s="18">
        <v>0</v>
      </c>
      <c r="C66" s="18">
        <v>0</v>
      </c>
      <c r="D66" s="18">
        <v>0</v>
      </c>
      <c r="E66" s="34">
        <v>28.333848833533523</v>
      </c>
      <c r="F66" s="35">
        <v>27.766128890864824</v>
      </c>
      <c r="G66" s="38">
        <v>27.854447318168585</v>
      </c>
      <c r="H66" s="17"/>
      <c r="I66" s="17"/>
      <c r="J66" s="17"/>
      <c r="K66" s="40" t="e">
        <f t="shared" si="1"/>
        <v>#NUM!</v>
      </c>
      <c r="L66" s="2" t="e">
        <f t="shared" si="2"/>
        <v>#NUM!</v>
      </c>
      <c r="M66" s="2" t="e">
        <f t="shared" si="3"/>
        <v>#NUM!</v>
      </c>
      <c r="N66" s="19"/>
      <c r="O66" s="19"/>
    </row>
    <row r="67" spans="1:15">
      <c r="A67" s="4">
        <v>56</v>
      </c>
      <c r="B67" s="18">
        <v>0</v>
      </c>
      <c r="C67" s="18">
        <v>0</v>
      </c>
      <c r="D67" s="18">
        <v>1</v>
      </c>
      <c r="E67" s="34">
        <v>22.245155008311905</v>
      </c>
      <c r="F67" s="35">
        <v>23.049529517918266</v>
      </c>
      <c r="G67" s="38">
        <v>22.521757730794896</v>
      </c>
      <c r="H67" s="17"/>
      <c r="I67" s="17"/>
      <c r="J67" s="17"/>
      <c r="K67" s="40" t="e">
        <f t="shared" si="1"/>
        <v>#NUM!</v>
      </c>
      <c r="L67" s="2" t="e">
        <f t="shared" si="2"/>
        <v>#NUM!</v>
      </c>
      <c r="M67" s="2" t="e">
        <f t="shared" si="3"/>
        <v>#NUM!</v>
      </c>
      <c r="N67" s="19"/>
      <c r="O67" s="19"/>
    </row>
    <row r="68" spans="1:15">
      <c r="A68" s="4">
        <v>57</v>
      </c>
      <c r="B68" s="18">
        <v>0</v>
      </c>
      <c r="C68" s="18">
        <v>0</v>
      </c>
      <c r="D68" s="18">
        <v>1</v>
      </c>
      <c r="E68" s="34">
        <v>24.674676946187848</v>
      </c>
      <c r="F68" s="35">
        <v>25.205410924549927</v>
      </c>
      <c r="G68" s="38">
        <v>22.807997999143442</v>
      </c>
      <c r="H68" s="17"/>
      <c r="I68" s="17"/>
      <c r="J68" s="17"/>
      <c r="K68" s="40" t="e">
        <f t="shared" si="1"/>
        <v>#NUM!</v>
      </c>
      <c r="L68" s="2" t="e">
        <f t="shared" si="2"/>
        <v>#NUM!</v>
      </c>
      <c r="M68" s="2" t="e">
        <f t="shared" si="3"/>
        <v>#NUM!</v>
      </c>
      <c r="N68" s="19"/>
      <c r="O68" s="19"/>
    </row>
    <row r="69" spans="1:15">
      <c r="A69" s="4">
        <v>58</v>
      </c>
      <c r="B69" s="18">
        <v>0</v>
      </c>
      <c r="C69" s="18">
        <v>0</v>
      </c>
      <c r="D69" s="18">
        <v>0</v>
      </c>
      <c r="E69" s="34">
        <v>27.949734693084721</v>
      </c>
      <c r="F69" s="35">
        <v>24.198154570713704</v>
      </c>
      <c r="G69" s="38">
        <v>23.96229035351816</v>
      </c>
      <c r="H69" s="17"/>
      <c r="I69" s="17"/>
      <c r="J69" s="17"/>
      <c r="K69" s="40" t="e">
        <f t="shared" si="1"/>
        <v>#NUM!</v>
      </c>
      <c r="L69" s="2" t="e">
        <f t="shared" si="2"/>
        <v>#NUM!</v>
      </c>
      <c r="M69" s="2" t="e">
        <f t="shared" si="3"/>
        <v>#NUM!</v>
      </c>
      <c r="N69" s="19"/>
      <c r="O69" s="19"/>
    </row>
    <row r="70" spans="1:15">
      <c r="A70" s="4">
        <v>59</v>
      </c>
      <c r="B70" s="18">
        <v>0</v>
      </c>
      <c r="C70" s="18">
        <v>0</v>
      </c>
      <c r="D70" s="18">
        <v>0</v>
      </c>
      <c r="E70" s="34">
        <v>23.986867778774666</v>
      </c>
      <c r="F70" s="35">
        <v>22.828629884506071</v>
      </c>
      <c r="G70" s="38">
        <v>23.603044705381464</v>
      </c>
      <c r="H70" s="17"/>
      <c r="I70" s="17"/>
      <c r="J70" s="17"/>
      <c r="K70" s="40" t="e">
        <f t="shared" si="1"/>
        <v>#NUM!</v>
      </c>
      <c r="L70" s="2" t="e">
        <f t="shared" si="2"/>
        <v>#NUM!</v>
      </c>
      <c r="M70" s="2" t="e">
        <f t="shared" si="3"/>
        <v>#NUM!</v>
      </c>
      <c r="N70" s="19"/>
      <c r="O70" s="19"/>
    </row>
    <row r="71" spans="1:15">
      <c r="A71" s="4">
        <v>60</v>
      </c>
      <c r="B71" s="18">
        <v>0</v>
      </c>
      <c r="C71" s="18">
        <v>0</v>
      </c>
      <c r="D71" s="18">
        <v>0</v>
      </c>
      <c r="E71" s="34">
        <v>24.834845892959688</v>
      </c>
      <c r="F71" s="35">
        <v>22.851886866326421</v>
      </c>
      <c r="G71" s="38">
        <v>23.308413391045693</v>
      </c>
      <c r="H71" s="17"/>
      <c r="I71" s="17"/>
      <c r="J71" s="17"/>
      <c r="K71" s="40" t="e">
        <f t="shared" si="1"/>
        <v>#NUM!</v>
      </c>
      <c r="L71" s="2" t="e">
        <f t="shared" si="2"/>
        <v>#NUM!</v>
      </c>
      <c r="M71" s="2" t="e">
        <f t="shared" si="3"/>
        <v>#NUM!</v>
      </c>
      <c r="N71" s="19"/>
      <c r="O71" s="19"/>
    </row>
    <row r="72" spans="1:15">
      <c r="A72" s="4">
        <v>61</v>
      </c>
      <c r="B72" s="18">
        <v>0</v>
      </c>
      <c r="C72" s="18">
        <v>0</v>
      </c>
      <c r="D72" s="18">
        <v>0</v>
      </c>
      <c r="E72" s="34">
        <v>27.444102774757333</v>
      </c>
      <c r="F72" s="35">
        <v>26.024242239948954</v>
      </c>
      <c r="G72" s="38">
        <v>27.159503654384864</v>
      </c>
      <c r="H72" s="17"/>
      <c r="I72" s="17"/>
      <c r="J72" s="17"/>
      <c r="K72" s="40" t="e">
        <f t="shared" si="1"/>
        <v>#NUM!</v>
      </c>
      <c r="L72" s="2" t="e">
        <f t="shared" si="2"/>
        <v>#NUM!</v>
      </c>
      <c r="M72" s="2" t="e">
        <f t="shared" si="3"/>
        <v>#NUM!</v>
      </c>
      <c r="N72" s="19"/>
      <c r="O72" s="19"/>
    </row>
    <row r="73" spans="1:15">
      <c r="A73" s="4">
        <v>62</v>
      </c>
      <c r="B73" s="18">
        <v>0</v>
      </c>
      <c r="C73" s="18">
        <v>0</v>
      </c>
      <c r="D73" s="18">
        <v>0</v>
      </c>
      <c r="E73" s="34">
        <v>22.525723983276961</v>
      </c>
      <c r="F73" s="35">
        <v>27.463654553711692</v>
      </c>
      <c r="G73" s="38">
        <v>25.36097267999439</v>
      </c>
      <c r="H73" s="17"/>
      <c r="I73" s="17"/>
      <c r="J73" s="17"/>
      <c r="K73" s="40" t="e">
        <f t="shared" si="1"/>
        <v>#NUM!</v>
      </c>
      <c r="L73" s="2" t="e">
        <f t="shared" si="2"/>
        <v>#NUM!</v>
      </c>
      <c r="M73" s="2" t="e">
        <f t="shared" si="3"/>
        <v>#NUM!</v>
      </c>
      <c r="N73" s="19"/>
      <c r="O73" s="19"/>
    </row>
    <row r="74" spans="1:15">
      <c r="A74" s="4">
        <v>63</v>
      </c>
      <c r="B74" s="18">
        <v>1</v>
      </c>
      <c r="C74" s="18">
        <v>0</v>
      </c>
      <c r="D74" s="18">
        <v>0</v>
      </c>
      <c r="E74" s="34">
        <v>22.140056444157054</v>
      </c>
      <c r="F74" s="35">
        <v>27.22738136911768</v>
      </c>
      <c r="G74" s="38">
        <v>23.616486928272458</v>
      </c>
      <c r="H74" s="17"/>
      <c r="I74" s="17"/>
      <c r="J74" s="17"/>
      <c r="K74" s="40" t="e">
        <f t="shared" si="1"/>
        <v>#NUM!</v>
      </c>
      <c r="L74" s="2" t="e">
        <f t="shared" si="2"/>
        <v>#NUM!</v>
      </c>
      <c r="M74" s="2" t="e">
        <f t="shared" si="3"/>
        <v>#NUM!</v>
      </c>
      <c r="N74" s="19"/>
      <c r="O74" s="19"/>
    </row>
    <row r="75" spans="1:15">
      <c r="A75" s="4">
        <v>64</v>
      </c>
      <c r="B75" s="18">
        <v>0</v>
      </c>
      <c r="C75" s="18">
        <v>0</v>
      </c>
      <c r="D75" s="18">
        <v>0</v>
      </c>
      <c r="E75" s="34">
        <v>24.008447163942638</v>
      </c>
      <c r="F75" s="35">
        <v>28.224748340236324</v>
      </c>
      <c r="G75" s="38">
        <v>26.378114953063822</v>
      </c>
      <c r="H75" s="17"/>
      <c r="I75" s="17"/>
      <c r="J75" s="17"/>
      <c r="K75" s="40" t="e">
        <f t="shared" si="1"/>
        <v>#NUM!</v>
      </c>
      <c r="L75" s="2" t="e">
        <f t="shared" si="2"/>
        <v>#NUM!</v>
      </c>
      <c r="M75" s="2" t="e">
        <f t="shared" si="3"/>
        <v>#NUM!</v>
      </c>
      <c r="N75" s="19"/>
      <c r="O75" s="19"/>
    </row>
    <row r="76" spans="1:15">
      <c r="A76" s="4">
        <v>65</v>
      </c>
      <c r="B76" s="18">
        <v>0</v>
      </c>
      <c r="C76" s="18">
        <v>0</v>
      </c>
      <c r="D76" s="18">
        <v>0</v>
      </c>
      <c r="E76" s="34">
        <v>27.978625160894687</v>
      </c>
      <c r="F76" s="35">
        <v>26.530819563368677</v>
      </c>
      <c r="G76" s="38">
        <v>26.746700077849194</v>
      </c>
      <c r="H76" s="17"/>
      <c r="I76" s="17"/>
      <c r="J76" s="17"/>
      <c r="K76" s="40" t="e">
        <f t="shared" si="1"/>
        <v>#NUM!</v>
      </c>
      <c r="L76" s="2" t="e">
        <f t="shared" si="2"/>
        <v>#NUM!</v>
      </c>
      <c r="M76" s="2" t="e">
        <f t="shared" si="3"/>
        <v>#NUM!</v>
      </c>
      <c r="N76" s="19"/>
      <c r="O76" s="19"/>
    </row>
    <row r="77" spans="1:15">
      <c r="A77" s="4">
        <v>66</v>
      </c>
      <c r="B77" s="18">
        <v>0</v>
      </c>
      <c r="C77" s="18">
        <v>0</v>
      </c>
      <c r="D77" s="18">
        <v>0</v>
      </c>
      <c r="E77" s="34">
        <v>23.609479986213231</v>
      </c>
      <c r="F77" s="35">
        <v>24.288903278590325</v>
      </c>
      <c r="G77" s="38">
        <v>23.498997017199891</v>
      </c>
      <c r="H77" s="17"/>
      <c r="I77" s="17"/>
      <c r="J77" s="17"/>
      <c r="K77" s="40" t="e">
        <f t="shared" ref="K77:K111" si="4">H77^B77*(1-H77)^(1-B77)*I77^C77*(1-I77)^(1-C77)*J77^D77*(1-J77)^(1-D77)</f>
        <v>#NUM!</v>
      </c>
      <c r="L77" s="2" t="e">
        <f t="shared" ref="L77:L111" si="5">$B$4*K77+(SUM(B77:D77)=0)*(1-$B$4)</f>
        <v>#NUM!</v>
      </c>
      <c r="M77" s="2" t="e">
        <f t="shared" ref="M77:M111" si="6">LN(L77)</f>
        <v>#NUM!</v>
      </c>
      <c r="N77" s="19"/>
      <c r="O77" s="19"/>
    </row>
    <row r="78" spans="1:15">
      <c r="A78" s="4">
        <v>67</v>
      </c>
      <c r="B78" s="18">
        <v>0</v>
      </c>
      <c r="C78" s="18">
        <v>0</v>
      </c>
      <c r="D78" s="18">
        <v>0</v>
      </c>
      <c r="E78" s="34">
        <v>22.684208265044216</v>
      </c>
      <c r="F78" s="35">
        <v>26.150054315630683</v>
      </c>
      <c r="G78" s="38">
        <v>27.388583474482747</v>
      </c>
      <c r="H78" s="17"/>
      <c r="I78" s="17"/>
      <c r="J78" s="17"/>
      <c r="K78" s="40" t="e">
        <f t="shared" si="4"/>
        <v>#NUM!</v>
      </c>
      <c r="L78" s="2" t="e">
        <f t="shared" si="5"/>
        <v>#NUM!</v>
      </c>
      <c r="M78" s="2" t="e">
        <f t="shared" si="6"/>
        <v>#NUM!</v>
      </c>
      <c r="N78" s="19"/>
      <c r="O78" s="19"/>
    </row>
    <row r="79" spans="1:15">
      <c r="A79" s="4">
        <v>68</v>
      </c>
      <c r="B79" s="18">
        <v>0</v>
      </c>
      <c r="C79" s="18">
        <v>0</v>
      </c>
      <c r="D79" s="18">
        <v>1</v>
      </c>
      <c r="E79" s="34">
        <v>27.26657375727379</v>
      </c>
      <c r="F79" s="35">
        <v>22.578862043530783</v>
      </c>
      <c r="G79" s="38">
        <v>28.279028648622216</v>
      </c>
      <c r="H79" s="17"/>
      <c r="I79" s="17"/>
      <c r="J79" s="17"/>
      <c r="K79" s="40" t="e">
        <f t="shared" si="4"/>
        <v>#NUM!</v>
      </c>
      <c r="L79" s="2" t="e">
        <f t="shared" si="5"/>
        <v>#NUM!</v>
      </c>
      <c r="M79" s="2" t="e">
        <f t="shared" si="6"/>
        <v>#NUM!</v>
      </c>
      <c r="N79" s="19"/>
      <c r="O79" s="19"/>
    </row>
    <row r="80" spans="1:15">
      <c r="A80" s="4">
        <v>69</v>
      </c>
      <c r="B80" s="18">
        <v>0</v>
      </c>
      <c r="C80" s="18">
        <v>0</v>
      </c>
      <c r="D80" s="18">
        <v>1</v>
      </c>
      <c r="E80" s="34">
        <v>22.153275737743517</v>
      </c>
      <c r="F80" s="35">
        <v>27.875995523210761</v>
      </c>
      <c r="G80" s="38">
        <v>23.194248776037114</v>
      </c>
      <c r="H80" s="17"/>
      <c r="I80" s="17"/>
      <c r="J80" s="17"/>
      <c r="K80" s="40" t="e">
        <f t="shared" si="4"/>
        <v>#NUM!</v>
      </c>
      <c r="L80" s="2" t="e">
        <f t="shared" si="5"/>
        <v>#NUM!</v>
      </c>
      <c r="M80" s="2" t="e">
        <f t="shared" si="6"/>
        <v>#NUM!</v>
      </c>
      <c r="N80" s="19"/>
      <c r="O80" s="19"/>
    </row>
    <row r="81" spans="1:15">
      <c r="A81" s="4">
        <v>70</v>
      </c>
      <c r="B81" s="18">
        <v>0</v>
      </c>
      <c r="C81" s="18">
        <v>0</v>
      </c>
      <c r="D81" s="18">
        <v>0</v>
      </c>
      <c r="E81" s="34">
        <v>23.182416705036456</v>
      </c>
      <c r="F81" s="35">
        <v>25.480267319224588</v>
      </c>
      <c r="G81" s="38">
        <v>26.395476911332786</v>
      </c>
      <c r="H81" s="17"/>
      <c r="I81" s="17"/>
      <c r="J81" s="17"/>
      <c r="K81" s="40" t="e">
        <f t="shared" si="4"/>
        <v>#NUM!</v>
      </c>
      <c r="L81" s="2" t="e">
        <f t="shared" si="5"/>
        <v>#NUM!</v>
      </c>
      <c r="M81" s="2" t="e">
        <f t="shared" si="6"/>
        <v>#NUM!</v>
      </c>
      <c r="N81" s="19"/>
      <c r="O81" s="19"/>
    </row>
    <row r="82" spans="1:15">
      <c r="A82" s="4">
        <v>71</v>
      </c>
      <c r="B82" s="18">
        <v>0</v>
      </c>
      <c r="C82" s="18">
        <v>0</v>
      </c>
      <c r="D82" s="18">
        <v>0</v>
      </c>
      <c r="E82" s="34">
        <v>25.914356380051576</v>
      </c>
      <c r="F82" s="35">
        <v>25.32130610735555</v>
      </c>
      <c r="G82" s="38">
        <v>28.388892677110334</v>
      </c>
      <c r="H82" s="17"/>
      <c r="I82" s="17"/>
      <c r="J82" s="17"/>
      <c r="K82" s="40" t="e">
        <f t="shared" si="4"/>
        <v>#NUM!</v>
      </c>
      <c r="L82" s="2" t="e">
        <f t="shared" si="5"/>
        <v>#NUM!</v>
      </c>
      <c r="M82" s="2" t="e">
        <f t="shared" si="6"/>
        <v>#NUM!</v>
      </c>
      <c r="N82" s="19"/>
      <c r="O82" s="19"/>
    </row>
    <row r="83" spans="1:15">
      <c r="A83" s="4">
        <v>72</v>
      </c>
      <c r="B83" s="18">
        <v>0</v>
      </c>
      <c r="C83" s="18">
        <v>0</v>
      </c>
      <c r="D83" s="18">
        <v>0</v>
      </c>
      <c r="E83" s="34">
        <v>23.3374405185276</v>
      </c>
      <c r="F83" s="35">
        <v>24.73660648050798</v>
      </c>
      <c r="G83" s="38">
        <v>26.558400390662783</v>
      </c>
      <c r="H83" s="17"/>
      <c r="I83" s="17"/>
      <c r="J83" s="17"/>
      <c r="K83" s="40" t="e">
        <f t="shared" si="4"/>
        <v>#NUM!</v>
      </c>
      <c r="L83" s="2" t="e">
        <f t="shared" si="5"/>
        <v>#NUM!</v>
      </c>
      <c r="M83" s="2" t="e">
        <f t="shared" si="6"/>
        <v>#NUM!</v>
      </c>
      <c r="N83" s="19"/>
      <c r="O83" s="19"/>
    </row>
    <row r="84" spans="1:15">
      <c r="A84" s="4">
        <v>73</v>
      </c>
      <c r="B84" s="18">
        <v>0</v>
      </c>
      <c r="C84" s="18">
        <v>0</v>
      </c>
      <c r="D84" s="18">
        <v>0</v>
      </c>
      <c r="E84" s="34">
        <v>22.273241130121438</v>
      </c>
      <c r="F84" s="35">
        <v>23.894264626996481</v>
      </c>
      <c r="G84" s="38">
        <v>25.531691406578052</v>
      </c>
      <c r="H84" s="17"/>
      <c r="I84" s="17"/>
      <c r="J84" s="17"/>
      <c r="K84" s="40" t="e">
        <f t="shared" si="4"/>
        <v>#NUM!</v>
      </c>
      <c r="L84" s="2" t="e">
        <f t="shared" si="5"/>
        <v>#NUM!</v>
      </c>
      <c r="M84" s="2" t="e">
        <f t="shared" si="6"/>
        <v>#NUM!</v>
      </c>
      <c r="N84" s="19"/>
      <c r="O84" s="19"/>
    </row>
    <row r="85" spans="1:15">
      <c r="A85" s="4">
        <v>74</v>
      </c>
      <c r="B85" s="18">
        <v>0</v>
      </c>
      <c r="C85" s="18">
        <v>0</v>
      </c>
      <c r="D85" s="18">
        <v>0</v>
      </c>
      <c r="E85" s="34">
        <v>28.763375651292058</v>
      </c>
      <c r="F85" s="35">
        <v>24.519885329236203</v>
      </c>
      <c r="G85" s="38">
        <v>23.420837140995264</v>
      </c>
      <c r="H85" s="17"/>
      <c r="I85" s="17"/>
      <c r="J85" s="17"/>
      <c r="K85" s="40" t="e">
        <f t="shared" si="4"/>
        <v>#NUM!</v>
      </c>
      <c r="L85" s="2" t="e">
        <f t="shared" si="5"/>
        <v>#NUM!</v>
      </c>
      <c r="M85" s="2" t="e">
        <f t="shared" si="6"/>
        <v>#NUM!</v>
      </c>
      <c r="N85" s="19"/>
      <c r="O85" s="19"/>
    </row>
    <row r="86" spans="1:15">
      <c r="A86" s="4">
        <v>75</v>
      </c>
      <c r="B86" s="18">
        <v>0</v>
      </c>
      <c r="C86" s="18">
        <v>0</v>
      </c>
      <c r="D86" s="18">
        <v>0</v>
      </c>
      <c r="E86" s="34">
        <v>24.057388500237234</v>
      </c>
      <c r="F86" s="35">
        <v>28.775090386337361</v>
      </c>
      <c r="G86" s="38">
        <v>25.126519436768664</v>
      </c>
      <c r="H86" s="17"/>
      <c r="I86" s="17"/>
      <c r="J86" s="17"/>
      <c r="K86" s="40" t="e">
        <f t="shared" si="4"/>
        <v>#NUM!</v>
      </c>
      <c r="L86" s="2" t="e">
        <f t="shared" si="5"/>
        <v>#NUM!</v>
      </c>
      <c r="M86" s="2" t="e">
        <f t="shared" si="6"/>
        <v>#NUM!</v>
      </c>
      <c r="N86" s="19"/>
      <c r="O86" s="19"/>
    </row>
    <row r="87" spans="1:15">
      <c r="A87" s="4">
        <v>76</v>
      </c>
      <c r="B87" s="18">
        <v>0</v>
      </c>
      <c r="C87" s="18">
        <v>0</v>
      </c>
      <c r="D87" s="18">
        <v>0</v>
      </c>
      <c r="E87" s="34">
        <v>26.899561994749575</v>
      </c>
      <c r="F87" s="35">
        <v>28.400898855603792</v>
      </c>
      <c r="G87" s="38">
        <v>28.858118186611215</v>
      </c>
      <c r="H87" s="17"/>
      <c r="I87" s="17"/>
      <c r="J87" s="17"/>
      <c r="K87" s="40" t="e">
        <f t="shared" si="4"/>
        <v>#NUM!</v>
      </c>
      <c r="L87" s="2" t="e">
        <f t="shared" si="5"/>
        <v>#NUM!</v>
      </c>
      <c r="M87" s="2" t="e">
        <f t="shared" si="6"/>
        <v>#NUM!</v>
      </c>
      <c r="N87" s="19"/>
      <c r="O87" s="19"/>
    </row>
    <row r="88" spans="1:15">
      <c r="A88" s="4">
        <v>77</v>
      </c>
      <c r="B88" s="18">
        <v>1</v>
      </c>
      <c r="C88" s="18">
        <v>0</v>
      </c>
      <c r="D88" s="18">
        <v>1</v>
      </c>
      <c r="E88" s="34">
        <v>26.744468075904368</v>
      </c>
      <c r="F88" s="35">
        <v>28.236664199369081</v>
      </c>
      <c r="G88" s="38">
        <v>22.877369681643945</v>
      </c>
      <c r="H88" s="17"/>
      <c r="I88" s="17"/>
      <c r="J88" s="17"/>
      <c r="K88" s="40" t="e">
        <f t="shared" si="4"/>
        <v>#NUM!</v>
      </c>
      <c r="L88" s="2" t="e">
        <f t="shared" si="5"/>
        <v>#NUM!</v>
      </c>
      <c r="M88" s="2" t="e">
        <f t="shared" si="6"/>
        <v>#NUM!</v>
      </c>
      <c r="N88" s="19"/>
      <c r="O88" s="19"/>
    </row>
    <row r="89" spans="1:15">
      <c r="A89" s="4">
        <v>78</v>
      </c>
      <c r="B89" s="18">
        <v>0</v>
      </c>
      <c r="C89" s="18">
        <v>0</v>
      </c>
      <c r="D89" s="18">
        <v>0</v>
      </c>
      <c r="E89" s="34">
        <v>28.523778151267692</v>
      </c>
      <c r="F89" s="35">
        <v>28.878863603738971</v>
      </c>
      <c r="G89" s="38">
        <v>27.660008362562301</v>
      </c>
      <c r="H89" s="17"/>
      <c r="I89" s="17"/>
      <c r="J89" s="17"/>
      <c r="K89" s="40" t="e">
        <f t="shared" si="4"/>
        <v>#NUM!</v>
      </c>
      <c r="L89" s="2" t="e">
        <f t="shared" si="5"/>
        <v>#NUM!</v>
      </c>
      <c r="M89" s="2" t="e">
        <f t="shared" si="6"/>
        <v>#NUM!</v>
      </c>
      <c r="N89" s="19"/>
      <c r="O89" s="19"/>
    </row>
    <row r="90" spans="1:15">
      <c r="A90" s="4">
        <v>79</v>
      </c>
      <c r="B90" s="18">
        <v>0</v>
      </c>
      <c r="C90" s="18">
        <v>0</v>
      </c>
      <c r="D90" s="18">
        <v>0</v>
      </c>
      <c r="E90" s="34">
        <v>23.734444887877913</v>
      </c>
      <c r="F90" s="35">
        <v>26.333985048079107</v>
      </c>
      <c r="G90" s="38">
        <v>24.235736420159455</v>
      </c>
      <c r="H90" s="17"/>
      <c r="I90" s="17"/>
      <c r="J90" s="17"/>
      <c r="K90" s="40" t="e">
        <f t="shared" si="4"/>
        <v>#NUM!</v>
      </c>
      <c r="L90" s="2" t="e">
        <f t="shared" si="5"/>
        <v>#NUM!</v>
      </c>
      <c r="M90" s="2" t="e">
        <f t="shared" si="6"/>
        <v>#NUM!</v>
      </c>
      <c r="N90" s="19"/>
      <c r="O90" s="19"/>
    </row>
    <row r="91" spans="1:15">
      <c r="A91" s="4">
        <v>80</v>
      </c>
      <c r="B91" s="18">
        <v>0</v>
      </c>
      <c r="C91" s="18">
        <v>0</v>
      </c>
      <c r="D91" s="18">
        <v>1</v>
      </c>
      <c r="E91" s="34">
        <v>27.370451266547811</v>
      </c>
      <c r="F91" s="35">
        <v>26.042669626476933</v>
      </c>
      <c r="G91" s="38">
        <v>26.99395455808796</v>
      </c>
      <c r="H91" s="17"/>
      <c r="I91" s="17"/>
      <c r="J91" s="17"/>
      <c r="K91" s="40" t="e">
        <f t="shared" si="4"/>
        <v>#NUM!</v>
      </c>
      <c r="L91" s="2" t="e">
        <f t="shared" si="5"/>
        <v>#NUM!</v>
      </c>
      <c r="M91" s="2" t="e">
        <f t="shared" si="6"/>
        <v>#NUM!</v>
      </c>
      <c r="N91" s="19"/>
      <c r="O91" s="19"/>
    </row>
    <row r="92" spans="1:15">
      <c r="A92" s="4">
        <v>81</v>
      </c>
      <c r="B92" s="18">
        <v>0</v>
      </c>
      <c r="C92" s="18">
        <v>0</v>
      </c>
      <c r="D92" s="18">
        <v>1</v>
      </c>
      <c r="E92" s="34">
        <v>26.822637152139315</v>
      </c>
      <c r="F92" s="35">
        <v>25.698600147277098</v>
      </c>
      <c r="G92" s="38">
        <v>28.311064219884528</v>
      </c>
      <c r="H92" s="17"/>
      <c r="I92" s="17"/>
      <c r="J92" s="17"/>
      <c r="K92" s="40" t="e">
        <f t="shared" si="4"/>
        <v>#NUM!</v>
      </c>
      <c r="L92" s="2" t="e">
        <f t="shared" si="5"/>
        <v>#NUM!</v>
      </c>
      <c r="M92" s="2" t="e">
        <f t="shared" si="6"/>
        <v>#NUM!</v>
      </c>
      <c r="N92" s="19"/>
      <c r="O92" s="19"/>
    </row>
    <row r="93" spans="1:15">
      <c r="A93" s="4">
        <v>82</v>
      </c>
      <c r="B93" s="18">
        <v>0</v>
      </c>
      <c r="C93" s="18">
        <v>0</v>
      </c>
      <c r="D93" s="18">
        <v>0</v>
      </c>
      <c r="E93" s="34">
        <v>28.374347133213877</v>
      </c>
      <c r="F93" s="35">
        <v>26.595968161344203</v>
      </c>
      <c r="G93" s="38">
        <v>24.300786094749</v>
      </c>
      <c r="H93" s="17"/>
      <c r="I93" s="17"/>
      <c r="J93" s="17"/>
      <c r="K93" s="40" t="e">
        <f t="shared" si="4"/>
        <v>#NUM!</v>
      </c>
      <c r="L93" s="2" t="e">
        <f t="shared" si="5"/>
        <v>#NUM!</v>
      </c>
      <c r="M93" s="2" t="e">
        <f t="shared" si="6"/>
        <v>#NUM!</v>
      </c>
      <c r="N93" s="19"/>
      <c r="O93" s="19"/>
    </row>
    <row r="94" spans="1:15">
      <c r="A94" s="4">
        <v>83</v>
      </c>
      <c r="B94" s="18">
        <v>0</v>
      </c>
      <c r="C94" s="18">
        <v>0</v>
      </c>
      <c r="D94" s="18">
        <v>0</v>
      </c>
      <c r="E94" s="34">
        <v>22.149670842523236</v>
      </c>
      <c r="F94" s="35">
        <v>24.208124070963333</v>
      </c>
      <c r="G94" s="38">
        <v>24.580328038822717</v>
      </c>
      <c r="H94" s="17"/>
      <c r="I94" s="17"/>
      <c r="J94" s="17"/>
      <c r="K94" s="40" t="e">
        <f t="shared" si="4"/>
        <v>#NUM!</v>
      </c>
      <c r="L94" s="2" t="e">
        <f t="shared" si="5"/>
        <v>#NUM!</v>
      </c>
      <c r="M94" s="2" t="e">
        <f t="shared" si="6"/>
        <v>#NUM!</v>
      </c>
      <c r="N94" s="19"/>
      <c r="O94" s="19"/>
    </row>
    <row r="95" spans="1:15">
      <c r="A95" s="4">
        <v>84</v>
      </c>
      <c r="B95" s="18">
        <v>0</v>
      </c>
      <c r="C95" s="18">
        <v>0</v>
      </c>
      <c r="D95" s="18">
        <v>1</v>
      </c>
      <c r="E95" s="34">
        <v>22.668702654563536</v>
      </c>
      <c r="F95" s="35">
        <v>22.840274480903499</v>
      </c>
      <c r="G95" s="38">
        <v>28.565569319127874</v>
      </c>
      <c r="H95" s="17"/>
      <c r="I95" s="17"/>
      <c r="J95" s="17"/>
      <c r="K95" s="40" t="e">
        <f t="shared" si="4"/>
        <v>#NUM!</v>
      </c>
      <c r="L95" s="2" t="e">
        <f t="shared" si="5"/>
        <v>#NUM!</v>
      </c>
      <c r="M95" s="2" t="e">
        <f t="shared" si="6"/>
        <v>#NUM!</v>
      </c>
      <c r="N95" s="19"/>
      <c r="O95" s="19"/>
    </row>
    <row r="96" spans="1:15">
      <c r="A96" s="4">
        <v>85</v>
      </c>
      <c r="B96" s="18">
        <v>0</v>
      </c>
      <c r="C96" s="18">
        <v>0</v>
      </c>
      <c r="D96" s="18">
        <v>0</v>
      </c>
      <c r="E96" s="34">
        <v>27.33076073192905</v>
      </c>
      <c r="F96" s="35">
        <v>25.608921485194038</v>
      </c>
      <c r="G96" s="38">
        <v>26.2590989614798</v>
      </c>
      <c r="H96" s="17"/>
      <c r="I96" s="17"/>
      <c r="J96" s="17"/>
      <c r="K96" s="40" t="e">
        <f t="shared" si="4"/>
        <v>#NUM!</v>
      </c>
      <c r="L96" s="2" t="e">
        <f t="shared" si="5"/>
        <v>#NUM!</v>
      </c>
      <c r="M96" s="2" t="e">
        <f t="shared" si="6"/>
        <v>#NUM!</v>
      </c>
      <c r="N96" s="19"/>
      <c r="O96" s="19"/>
    </row>
    <row r="97" spans="1:15">
      <c r="A97" s="4">
        <v>86</v>
      </c>
      <c r="B97" s="18">
        <v>0</v>
      </c>
      <c r="C97" s="18">
        <v>0</v>
      </c>
      <c r="D97" s="18">
        <v>0</v>
      </c>
      <c r="E97" s="34">
        <v>28.310869646312028</v>
      </c>
      <c r="F97" s="35">
        <v>22.440250647747156</v>
      </c>
      <c r="G97" s="38">
        <v>27.554169266999338</v>
      </c>
      <c r="H97" s="17"/>
      <c r="I97" s="17"/>
      <c r="J97" s="17"/>
      <c r="K97" s="40" t="e">
        <f t="shared" si="4"/>
        <v>#NUM!</v>
      </c>
      <c r="L97" s="2" t="e">
        <f t="shared" si="5"/>
        <v>#NUM!</v>
      </c>
      <c r="M97" s="2" t="e">
        <f t="shared" si="6"/>
        <v>#NUM!</v>
      </c>
      <c r="N97" s="19"/>
      <c r="O97" s="19"/>
    </row>
    <row r="98" spans="1:15">
      <c r="A98" s="4">
        <v>87</v>
      </c>
      <c r="B98" s="18">
        <v>0</v>
      </c>
      <c r="C98" s="18">
        <v>0</v>
      </c>
      <c r="D98" s="18">
        <v>1</v>
      </c>
      <c r="E98" s="34">
        <v>24.415630972760368</v>
      </c>
      <c r="F98" s="35">
        <v>22.613739191933</v>
      </c>
      <c r="G98" s="38">
        <v>26.608028827900782</v>
      </c>
      <c r="H98" s="17"/>
      <c r="I98" s="17"/>
      <c r="J98" s="17"/>
      <c r="K98" s="40" t="e">
        <f t="shared" si="4"/>
        <v>#NUM!</v>
      </c>
      <c r="L98" s="2" t="e">
        <f t="shared" si="5"/>
        <v>#NUM!</v>
      </c>
      <c r="M98" s="2" t="e">
        <f t="shared" si="6"/>
        <v>#NUM!</v>
      </c>
      <c r="N98" s="19"/>
      <c r="O98" s="19"/>
    </row>
    <row r="99" spans="1:15">
      <c r="A99" s="4">
        <v>88</v>
      </c>
      <c r="B99" s="18">
        <v>0</v>
      </c>
      <c r="C99" s="18">
        <v>0</v>
      </c>
      <c r="D99" s="18">
        <v>0</v>
      </c>
      <c r="E99" s="34">
        <v>28.925556640376964</v>
      </c>
      <c r="F99" s="35">
        <v>27.779089079559817</v>
      </c>
      <c r="G99" s="38">
        <v>22.459323186027</v>
      </c>
      <c r="H99" s="17"/>
      <c r="I99" s="17"/>
      <c r="J99" s="17"/>
      <c r="K99" s="40" t="e">
        <f t="shared" si="4"/>
        <v>#NUM!</v>
      </c>
      <c r="L99" s="2" t="e">
        <f t="shared" si="5"/>
        <v>#NUM!</v>
      </c>
      <c r="M99" s="2" t="e">
        <f t="shared" si="6"/>
        <v>#NUM!</v>
      </c>
      <c r="N99" s="19"/>
      <c r="O99" s="19"/>
    </row>
    <row r="100" spans="1:15">
      <c r="A100" s="4">
        <v>89</v>
      </c>
      <c r="B100" s="18">
        <v>0</v>
      </c>
      <c r="C100" s="18">
        <v>0</v>
      </c>
      <c r="D100" s="18">
        <v>0</v>
      </c>
      <c r="E100" s="34">
        <v>25.59330735344011</v>
      </c>
      <c r="F100" s="35">
        <v>22.042086900529121</v>
      </c>
      <c r="G100" s="38">
        <v>22.610713702341826</v>
      </c>
      <c r="H100" s="17"/>
      <c r="I100" s="17"/>
      <c r="J100" s="17"/>
      <c r="K100" s="40" t="e">
        <f t="shared" si="4"/>
        <v>#NUM!</v>
      </c>
      <c r="L100" s="2" t="e">
        <f t="shared" si="5"/>
        <v>#NUM!</v>
      </c>
      <c r="M100" s="2" t="e">
        <f t="shared" si="6"/>
        <v>#NUM!</v>
      </c>
      <c r="N100" s="19"/>
      <c r="O100" s="19"/>
    </row>
    <row r="101" spans="1:15">
      <c r="A101" s="4">
        <v>90</v>
      </c>
      <c r="B101" s="18">
        <v>0</v>
      </c>
      <c r="C101" s="18">
        <v>0</v>
      </c>
      <c r="D101" s="18">
        <v>0</v>
      </c>
      <c r="E101" s="34">
        <v>23.630318651576118</v>
      </c>
      <c r="F101" s="35">
        <v>28.12447046019075</v>
      </c>
      <c r="G101" s="38">
        <v>27.126685807050841</v>
      </c>
      <c r="H101" s="17"/>
      <c r="I101" s="17"/>
      <c r="J101" s="17"/>
      <c r="K101" s="40" t="e">
        <f t="shared" si="4"/>
        <v>#NUM!</v>
      </c>
      <c r="L101" s="2" t="e">
        <f t="shared" si="5"/>
        <v>#NUM!</v>
      </c>
      <c r="M101" s="2" t="e">
        <f t="shared" si="6"/>
        <v>#NUM!</v>
      </c>
      <c r="N101" s="19"/>
      <c r="O101" s="19"/>
    </row>
    <row r="102" spans="1:15">
      <c r="A102" s="4">
        <v>91</v>
      </c>
      <c r="B102" s="18">
        <v>0</v>
      </c>
      <c r="C102" s="18">
        <v>0</v>
      </c>
      <c r="D102" s="18">
        <v>0</v>
      </c>
      <c r="E102" s="34">
        <v>26.871096137510012</v>
      </c>
      <c r="F102" s="35">
        <v>23.785262704716835</v>
      </c>
      <c r="G102" s="38">
        <v>28.198828743396213</v>
      </c>
      <c r="H102" s="17"/>
      <c r="I102" s="17"/>
      <c r="J102" s="17"/>
      <c r="K102" s="40" t="e">
        <f t="shared" si="4"/>
        <v>#NUM!</v>
      </c>
      <c r="L102" s="2" t="e">
        <f t="shared" si="5"/>
        <v>#NUM!</v>
      </c>
      <c r="M102" s="2" t="e">
        <f t="shared" si="6"/>
        <v>#NUM!</v>
      </c>
      <c r="N102" s="19"/>
      <c r="O102" s="19"/>
    </row>
    <row r="103" spans="1:15">
      <c r="A103" s="4">
        <v>92</v>
      </c>
      <c r="B103" s="18">
        <v>0</v>
      </c>
      <c r="C103" s="18">
        <v>0</v>
      </c>
      <c r="D103" s="18">
        <v>1</v>
      </c>
      <c r="E103" s="34">
        <v>26.599276853994422</v>
      </c>
      <c r="F103" s="35">
        <v>25.723245471862771</v>
      </c>
      <c r="G103" s="38">
        <v>28.763053105215423</v>
      </c>
      <c r="H103" s="17"/>
      <c r="I103" s="17"/>
      <c r="J103" s="17"/>
      <c r="K103" s="40" t="e">
        <f t="shared" si="4"/>
        <v>#NUM!</v>
      </c>
      <c r="L103" s="2" t="e">
        <f t="shared" si="5"/>
        <v>#NUM!</v>
      </c>
      <c r="M103" s="2" t="e">
        <f t="shared" si="6"/>
        <v>#NUM!</v>
      </c>
      <c r="N103" s="19"/>
      <c r="O103" s="19"/>
    </row>
    <row r="104" spans="1:15">
      <c r="A104" s="4">
        <v>93</v>
      </c>
      <c r="B104" s="18">
        <v>0</v>
      </c>
      <c r="C104" s="18">
        <v>0</v>
      </c>
      <c r="D104" s="18">
        <v>0</v>
      </c>
      <c r="E104" s="34">
        <v>26.720470388551249</v>
      </c>
      <c r="F104" s="35">
        <v>26.443384530303618</v>
      </c>
      <c r="G104" s="38">
        <v>24.783873459577656</v>
      </c>
      <c r="H104" s="17"/>
      <c r="I104" s="17"/>
      <c r="J104" s="17"/>
      <c r="K104" s="40" t="e">
        <f t="shared" si="4"/>
        <v>#NUM!</v>
      </c>
      <c r="L104" s="2" t="e">
        <f t="shared" si="5"/>
        <v>#NUM!</v>
      </c>
      <c r="M104" s="2" t="e">
        <f t="shared" si="6"/>
        <v>#NUM!</v>
      </c>
      <c r="N104" s="19"/>
      <c r="O104" s="19"/>
    </row>
    <row r="105" spans="1:15">
      <c r="A105" s="4">
        <v>94</v>
      </c>
      <c r="B105" s="18">
        <v>0</v>
      </c>
      <c r="C105" s="18">
        <v>0</v>
      </c>
      <c r="D105" s="18">
        <v>0</v>
      </c>
      <c r="E105" s="34">
        <v>24.830978757600366</v>
      </c>
      <c r="F105" s="35">
        <v>28.433457320933009</v>
      </c>
      <c r="G105" s="38">
        <v>27.98808249979303</v>
      </c>
      <c r="H105" s="17"/>
      <c r="I105" s="17"/>
      <c r="J105" s="17"/>
      <c r="K105" s="40" t="e">
        <f t="shared" si="4"/>
        <v>#NUM!</v>
      </c>
      <c r="L105" s="2" t="e">
        <f t="shared" si="5"/>
        <v>#NUM!</v>
      </c>
      <c r="M105" s="2" t="e">
        <f t="shared" si="6"/>
        <v>#NUM!</v>
      </c>
      <c r="N105" s="19"/>
      <c r="O105" s="19"/>
    </row>
    <row r="106" spans="1:15">
      <c r="A106" s="4">
        <v>95</v>
      </c>
      <c r="B106" s="18">
        <v>0</v>
      </c>
      <c r="C106" s="18">
        <v>0</v>
      </c>
      <c r="D106" s="18">
        <v>0</v>
      </c>
      <c r="E106" s="34">
        <v>23.733955056056097</v>
      </c>
      <c r="F106" s="35">
        <v>27.846002858296039</v>
      </c>
      <c r="G106" s="38">
        <v>22.685982298576267</v>
      </c>
      <c r="H106" s="17"/>
      <c r="I106" s="17"/>
      <c r="J106" s="17"/>
      <c r="K106" s="40" t="e">
        <f t="shared" si="4"/>
        <v>#NUM!</v>
      </c>
      <c r="L106" s="2" t="e">
        <f t="shared" si="5"/>
        <v>#NUM!</v>
      </c>
      <c r="M106" s="2" t="e">
        <f t="shared" si="6"/>
        <v>#NUM!</v>
      </c>
      <c r="N106" s="19"/>
      <c r="O106" s="19"/>
    </row>
    <row r="107" spans="1:15">
      <c r="A107" s="4">
        <v>96</v>
      </c>
      <c r="B107" s="18">
        <v>1</v>
      </c>
      <c r="C107" s="18">
        <v>0</v>
      </c>
      <c r="D107" s="18">
        <v>1</v>
      </c>
      <c r="E107" s="34">
        <v>26.301352773989347</v>
      </c>
      <c r="F107" s="35">
        <v>22.146987995482672</v>
      </c>
      <c r="G107" s="38">
        <v>27.012363662363846</v>
      </c>
      <c r="H107" s="17"/>
      <c r="I107" s="17"/>
      <c r="J107" s="17"/>
      <c r="K107" s="40" t="e">
        <f t="shared" si="4"/>
        <v>#NUM!</v>
      </c>
      <c r="L107" s="2" t="e">
        <f t="shared" si="5"/>
        <v>#NUM!</v>
      </c>
      <c r="M107" s="2" t="e">
        <f t="shared" si="6"/>
        <v>#NUM!</v>
      </c>
      <c r="N107" s="19"/>
      <c r="O107" s="19"/>
    </row>
    <row r="108" spans="1:15">
      <c r="A108" s="4">
        <v>97</v>
      </c>
      <c r="B108" s="18">
        <v>0</v>
      </c>
      <c r="C108" s="18">
        <v>1</v>
      </c>
      <c r="D108" s="18">
        <v>0</v>
      </c>
      <c r="E108" s="34">
        <v>24.871835104225305</v>
      </c>
      <c r="F108" s="35">
        <v>22.552399423025388</v>
      </c>
      <c r="G108" s="38">
        <v>25.228923511590583</v>
      </c>
      <c r="H108" s="17"/>
      <c r="I108" s="17"/>
      <c r="J108" s="17"/>
      <c r="K108" s="40" t="e">
        <f t="shared" si="4"/>
        <v>#NUM!</v>
      </c>
      <c r="L108" s="2" t="e">
        <f t="shared" si="5"/>
        <v>#NUM!</v>
      </c>
      <c r="M108" s="2" t="e">
        <f t="shared" si="6"/>
        <v>#NUM!</v>
      </c>
      <c r="N108" s="19"/>
      <c r="O108" s="19"/>
    </row>
    <row r="109" spans="1:15">
      <c r="A109" s="4">
        <v>98</v>
      </c>
      <c r="B109" s="18">
        <v>0</v>
      </c>
      <c r="C109" s="18">
        <v>0</v>
      </c>
      <c r="D109" s="18">
        <v>1</v>
      </c>
      <c r="E109" s="34">
        <v>25.765714475638191</v>
      </c>
      <c r="F109" s="35">
        <v>24.142199669981949</v>
      </c>
      <c r="G109" s="38">
        <v>27.324667763457381</v>
      </c>
      <c r="H109" s="17"/>
      <c r="I109" s="17"/>
      <c r="J109" s="17"/>
      <c r="K109" s="40" t="e">
        <f t="shared" si="4"/>
        <v>#NUM!</v>
      </c>
      <c r="L109" s="2" t="e">
        <f t="shared" si="5"/>
        <v>#NUM!</v>
      </c>
      <c r="M109" s="2" t="e">
        <f t="shared" si="6"/>
        <v>#NUM!</v>
      </c>
      <c r="N109" s="19"/>
      <c r="O109" s="19"/>
    </row>
    <row r="110" spans="1:15">
      <c r="A110" s="4">
        <v>99</v>
      </c>
      <c r="B110" s="18">
        <v>0</v>
      </c>
      <c r="C110" s="18">
        <v>0</v>
      </c>
      <c r="D110" s="18">
        <v>0</v>
      </c>
      <c r="E110" s="34">
        <v>28.398709723957865</v>
      </c>
      <c r="F110" s="35">
        <v>25.439600679309123</v>
      </c>
      <c r="G110" s="38">
        <v>22.340671666331904</v>
      </c>
      <c r="H110" s="17"/>
      <c r="I110" s="17"/>
      <c r="J110" s="17"/>
      <c r="K110" s="40" t="e">
        <f t="shared" si="4"/>
        <v>#NUM!</v>
      </c>
      <c r="L110" s="2" t="e">
        <f t="shared" si="5"/>
        <v>#NUM!</v>
      </c>
      <c r="M110" s="2" t="e">
        <f t="shared" si="6"/>
        <v>#NUM!</v>
      </c>
      <c r="N110" s="19"/>
      <c r="O110" s="19"/>
    </row>
    <row r="111" spans="1:15">
      <c r="A111" s="4">
        <v>100</v>
      </c>
      <c r="B111" s="18">
        <v>0</v>
      </c>
      <c r="C111" s="18">
        <v>0</v>
      </c>
      <c r="D111" s="18">
        <v>0</v>
      </c>
      <c r="E111" s="34">
        <v>24.939875310264135</v>
      </c>
      <c r="F111" s="35">
        <v>22.693472454482286</v>
      </c>
      <c r="G111" s="38">
        <v>27.65601741798779</v>
      </c>
      <c r="H111" s="17"/>
      <c r="I111" s="17"/>
      <c r="J111" s="17"/>
      <c r="K111" s="40" t="e">
        <f t="shared" si="4"/>
        <v>#NUM!</v>
      </c>
      <c r="L111" s="2" t="e">
        <f t="shared" si="5"/>
        <v>#NUM!</v>
      </c>
      <c r="M111" s="2" t="e">
        <f t="shared" si="6"/>
        <v>#NUM!</v>
      </c>
      <c r="N111" s="19"/>
      <c r="O111" s="19"/>
    </row>
    <row r="112" spans="1:15">
      <c r="E112"/>
      <c r="J112" s="17"/>
      <c r="K112" s="17"/>
      <c r="M112" t="e">
        <f>SUM(M12:M111)</f>
        <v>#NUM!</v>
      </c>
    </row>
  </sheetData>
  <mergeCells count="4">
    <mergeCell ref="A2:B2"/>
    <mergeCell ref="B10:D10"/>
    <mergeCell ref="E10:G10"/>
    <mergeCell ref="H10:J10"/>
  </mergeCells>
  <pageMargins left="0.75" right="0.75" top="1" bottom="1" header="0.5" footer="0.5"/>
  <headerFooter alignWithMargins="0"/>
  <drawing r:id="rId1"/>
  <legacyDrawing r:id="rId2"/>
  <oleObjects>
    <oleObject shapeId="5121" r:id="rId3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B46" sqref="B46"/>
    </sheetView>
  </sheetViews>
  <sheetFormatPr defaultRowHeight="12.7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Occupancy</vt:lpstr>
      <vt:lpstr>Occupancy w Site Covariate</vt:lpstr>
      <vt:lpstr>Occupancy w Sample Covariate</vt:lpstr>
      <vt:lpstr>Presence results</vt:lpstr>
      <vt:lpstr>Sheet5</vt:lpstr>
    </vt:vector>
  </TitlesOfParts>
  <Company>ALCFWRU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Barry Grand</dc:creator>
  <cp:lastModifiedBy>barry grand</cp:lastModifiedBy>
  <dcterms:created xsi:type="dcterms:W3CDTF">1999-10-11T01:00:32Z</dcterms:created>
  <dcterms:modified xsi:type="dcterms:W3CDTF">2010-07-19T03:22:58Z</dcterms:modified>
</cp:coreProperties>
</file>